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'REESTR_MO'!$A$2:$D$72</definedName>
    <definedName name="LIST_OKOPF_DATA">'LIST_OKOPF'!$B$3:$B$98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'REESTR_MO'!$B$45:$B$49</definedName>
    <definedName name="MO_LIST_11">'REESTR_MO'!$B$50:$B$58</definedName>
    <definedName name="MO_LIST_12">'REESTR_MO'!$B$59:$B$66</definedName>
    <definedName name="MO_LIST_13">'REESTR_MO'!$B$67:$B$71</definedName>
    <definedName name="MO_LIST_14">'REESTR_MO'!$B$72:$B$72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'REESTR_MO'!$B$27:$B$27</definedName>
    <definedName name="MO_LIST_7">'REESTR_MO'!$B$28:$B$36</definedName>
    <definedName name="MO_LIST_8">'REESTR_MO'!$B$37:$B$43</definedName>
    <definedName name="MO_LIST_9">'REESTR_MO'!$B$44:$B$44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'REESTR_MO'!$C$2:$D$72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'TECHSHEET'!$A$1:$A$90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'RPT_STATISTICS'!$A$2:$C$2</definedName>
    <definedName name="RST_LIST_ORG_DATA">'RST_LIST_ORG'!$B$3:$N$96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<sst xmlns="http://schemas.openxmlformats.org/spreadsheetml/2006/main" count="2294" uniqueCount="919">
  <si>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</si>
  <si>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</si>
  <si>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</si>
  <si>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</si>
  <si>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</si>
  <si>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</si>
  <si>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</si>
  <si>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</si>
  <si>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</si>
  <si>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</si>
  <si>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</si>
  <si>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</si>
  <si>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</si>
  <si>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</si>
  <si>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</si>
  <si>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</si>
  <si>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</si>
  <si>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</si>
  <si>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</si>
  <si>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</si>
  <si>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</si>
  <si>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</si>
  <si>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</si>
  <si>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</si>
  <si>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</si>
  <si>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</si>
  <si>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</si>
  <si>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2024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</si>
  <si>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</si>
  <si>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</si>
  <si>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</si>
  <si>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</si>
  <si>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</si>
  <si>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</si>
  <si>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</si>
  <si>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</si>
  <si>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</si>
  <si>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</si>
  <si>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</si>
  <si>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</si>
  <si>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</si>
  <si>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</si>
  <si>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</si>
  <si>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</si>
  <si>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</si>
  <si>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</si>
  <si>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</si>
  <si>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</si>
  <si>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</si>
  <si>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</si>
  <si>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</si>
  <si>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</si>
  <si>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</si>
  <si>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</si>
  <si>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</si>
  <si>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</si>
  <si>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</si>
  <si>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</si>
  <si>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</si>
  <si>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</si>
  <si>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</si>
  <si>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</si>
  <si>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</si>
  <si>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</si>
  <si>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</si>
  <si>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</si>
  <si>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</si>
  <si>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</si>
  <si>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</si>
  <si>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</si>
  <si>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</si>
  <si>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</si>
  <si>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</si>
  <si>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</si>
  <si>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</si>
  <si>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</si>
  <si>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</si>
  <si>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</si>
  <si>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</si>
  <si>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</si>
  <si>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</si>
  <si>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</si>
  <si>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</si>
  <si>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</si>
  <si>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</si>
  <si>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</si>
  <si>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</si>
  <si>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</si>
  <si>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</si>
  <si>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</si>
  <si>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</si>
  <si>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</si>
  <si>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</si>
  <si>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</si>
  <si>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</si>
  <si>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</si>
  <si>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</si>
  <si>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</si>
  <si>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</si>
  <si>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</si>
  <si>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</si>
  <si>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</si>
  <si>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</si>
  <si>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</si>
  <si>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</si>
  <si>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</si>
  <si>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</si>
  <si>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</si>
  <si>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</si>
  <si>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</si>
  <si>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</si>
  <si>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</si>
  <si>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</si>
  <si>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</si>
  <si>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</si>
  <si>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</si>
  <si>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</si>
  <si>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</si>
  <si>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04.03.2024, 11:21:06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</si>
  <si>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</si>
  <si>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</si>
  <si>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</si>
  <si>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</si>
  <si>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</si>
  <si>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08.02.2024 01:46:38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</si>
  <si>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</si>
  <si>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</si>
  <si>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</si>
  <si>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</si>
  <si>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</si>
  <si>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</si>
  <si>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</si>
  <si>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</si>
  <si>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</si>
  <si>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</si>
  <si>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</si>
  <si>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</si>
  <si>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</si>
  <si>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</si>
  <si>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</si>
  <si>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</si>
  <si>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</si>
  <si>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</si>
  <si>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</si>
  <si>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</si>
  <si>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</si>
  <si>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</si>
  <si>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</si>
  <si>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</si>
  <si>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</si>
  <si>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</si>
  <si>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</si>
  <si>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</si>
  <si>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</si>
  <si>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</si>
  <si>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</si>
  <si>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</si>
  <si>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</si>
  <si>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</si>
  <si>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</si>
  <si>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</si>
  <si>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</si>
  <si>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</si>
  <si>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</si>
  <si>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</si>
  <si>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</si>
  <si>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</si>
  <si>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</si>
  <si>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</si>
  <si>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</si>
  <si>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</si>
  <si>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</si>
  <si>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</si>
  <si>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</si>
  <si>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</si>
  <si>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</si>
  <si>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</si>
  <si>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</si>
  <si>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</si>
  <si>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</si>
  <si>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</si>
  <si>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</si>
  <si>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</si>
  <si>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</si>
  <si>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</si>
  <si>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</si>
  <si>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</si>
  <si>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</si>
  <si>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</si>
  <si>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</si>
  <si>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</si>
  <si>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</si>
  <si>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</si>
  <si>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</si>
  <si>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</si>
  <si>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</si>
  <si>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</si>
  <si>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</si>
  <si>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</si>
  <si>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</si>
  <si>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</si>
  <si>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</si>
  <si>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</si>
  <si>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</si>
  <si>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</si>
  <si>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</si>
  <si>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</si>
  <si>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</si>
  <si>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</si>
  <si>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</si>
  <si>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</si>
  <si>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</si>
  <si>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</si>
  <si>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</si>
  <si>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</si>
  <si>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</si>
  <si>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</si>
  <si>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</si>
  <si>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</si>
  <si>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</si>
  <si>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</si>
  <si>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</si>
  <si>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</si>
  <si>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</si>
  <si>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</si>
  <si>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</si>
  <si>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</si>
  <si>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</si>
  <si>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</si>
  <si>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</si>
  <si>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</si>
  <si>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</si>
  <si>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</si>
  <si>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</si>
  <si>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</si>
  <si>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</si>
  <si>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</si>
  <si>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</si>
  <si>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</si>
  <si>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</si>
  <si>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</si>
  <si>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</si>
  <si>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</si>
  <si>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</si>
  <si>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</si>
  <si>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</si>
  <si>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</si>
  <si>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</si>
  <si>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</si>
  <si>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</si>
  <si>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</si>
  <si>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</si>
  <si>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VBwBrxxqapmphYhwYHkLroUPhLuwArtZaCndMKDcmndnDeZCMVbYcsDCMqxroqQA194i79i5i149, 194i226i26i860962EC7D944324BE0C32146DE11B1F804dMARd2402t20t59t348256000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</si>
  <si>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</si>
  <si>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</si>
  <si>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</si>
  <si>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</si>
  <si>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</si>
  <si>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</si>
  <si>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</si>
  <si>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</si>
  <si>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</si>
  <si>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</si>
  <si>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</si>
  <si>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</si>
  <si>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</si>
  <si>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</si>
  <si>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</si>
  <si>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</si>
  <si>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</si>
  <si>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</si>
  <si>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</si>
  <si>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</si>
  <si>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</si>
  <si>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</si>
  <si>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</si>
  <si>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</si>
  <si>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</si>
  <si>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</si>
  <si>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</si>
  <si>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</si>
  <si>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</si>
  <si>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</si>
  <si>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</si>
  <si>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</si>
  <si>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</si>
  <si>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</si>
  <si>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</si>
  <si>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</si>
  <si>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</si>
  <si>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</si>
  <si>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</si>
  <si>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</si>
  <si>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</si>
  <si>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</si>
  <si>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</si>
  <si>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</si>
  <si>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</si>
  <si>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</si>
  <si>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</si>
  <si>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</si>
  <si>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</si>
  <si>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</si>
  <si>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</si>
  <si>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</si>
  <si>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</si>
  <si>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</si>
  <si>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</si>
  <si>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</si>
  <si>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</si>
  <si>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</si>
  <si>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</si>
  <si>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</si>
  <si>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</si>
  <si>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</si>
  <si>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</si>
  <si>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</si>
  <si>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</si>
  <si>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</si>
  <si>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</si>
  <si>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</si>
  <si>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</si>
  <si>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</si>
  <si>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</si>
  <si>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</si>
  <si>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</si>
  <si>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</si>
  <si>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</si>
  <si>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</si>
  <si>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</si>
  <si>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</si>
  <si>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</si>
  <si>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</si>
  <si>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</si>
  <si>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</si>
  <si>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</si>
  <si>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</si>
  <si>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</si>
  <si>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</si>
  <si>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</si>
  <si>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</si>
  <si>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</si>
  <si>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</si>
  <si>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</si>
  <si>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</si>
  <si>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</si>
  <si>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</si>
  <si>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</si>
  <si>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</si>
  <si>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</si>
  <si>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</si>
  <si>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</si>
  <si>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</si>
  <si>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</si>
  <si>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</si>
  <si>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</si>
  <si>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</si>
  <si>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</si>
  <si>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</si>
  <si>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</si>
  <si>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</si>
  <si>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</si>
  <si>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</si>
  <si>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</si>
  <si>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</si>
  <si>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</si>
  <si>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</si>
  <si>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</si>
  <si>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</si>
  <si>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</si>
  <si>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</si>
  <si>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</si>
  <si>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</si>
  <si>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</si>
  <si>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</si>
  <si>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</si>
  <si>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</si>
  <si>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</si>
  <si>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</si>
  <si>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</si>
  <si>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</si>
  <si>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</si>
  <si>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</si>
  <si>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</si>
  <si>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</si>
  <si>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</si>
  <si>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</si>
  <si>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</si>
  <si>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</si>
  <si>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</si>
  <si>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</si>
  <si>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</si>
  <si>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</si>
  <si>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</si>
  <si>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</si>
  <si>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</si>
  <si>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</si>
  <si>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</si>
  <si>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</si>
  <si>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</si>
  <si>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</si>
  <si>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</si>
  <si>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</si>
  <si>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</si>
  <si>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</si>
  <si>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</si>
  <si>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</si>
  <si>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</si>
  <si>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</si>
  <si>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</si>
  <si>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</si>
  <si>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</si>
  <si>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</si>
  <si>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</si>
  <si>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</si>
  <si>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</si>
  <si>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</si>
  <si>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</si>
  <si>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</si>
  <si>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</si>
  <si>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</si>
  <si>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</si>
  <si>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</si>
  <si>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</si>
  <si>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</si>
  <si>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</si>
  <si>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</si>
  <si>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</si>
  <si>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</si>
  <si>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</si>
  <si>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</si>
  <si>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</si>
  <si>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</si>
  <si>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</si>
  <si>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</si>
  <si>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</si>
  <si>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</si>
  <si>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</si>
  <si>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</si>
  <si>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</si>
  <si>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</si>
  <si>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</si>
  <si>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</si>
  <si>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</si>
  <si>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</si>
  <si>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</si>
  <si>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</si>
  <si>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</si>
  <si>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</si>
  <si>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</si>
  <si>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</si>
  <si>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</si>
  <si>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</si>
  <si>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</si>
  <si>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</si>
  <si>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</si>
  <si>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</si>
  <si>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</si>
  <si>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</si>
  <si>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</si>
  <si>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</si>
  <si>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</si>
  <si>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</si>
  <si>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</si>
  <si>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</si>
  <si>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</si>
  <si>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</si>
  <si>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</si>
  <si>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</si>
  <si>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</si>
  <si>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</si>
  <si>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</si>
  <si>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</si>
  <si>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</si>
  <si>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</si>
  <si>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</si>
  <si>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</si>
  <si>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</si>
  <si>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</si>
  <si>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</si>
  <si>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</si>
  <si>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</si>
  <si>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</si>
  <si>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</si>
  <si>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</si>
  <si>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</si>
  <si>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</si>
  <si>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</si>
  <si>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</si>
  <si>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</si>
  <si>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</si>
  <si>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</si>
  <si>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</si>
  <si>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</si>
  <si>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</si>
  <si>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</si>
  <si>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</si>
  <si>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</si>
  <si>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</si>
  <si>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</si>
  <si>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</si>
  <si>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</si>
  <si>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</si>
  <si>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</si>
  <si>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</si>
  <si>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</si>
  <si>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</si>
  <si>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</si>
  <si>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</si>
  <si>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</si>
  <si>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</si>
  <si>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</si>
  <si>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</si>
  <si>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</si>
  <si>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</si>
  <si>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</si>
  <si>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</si>
  <si>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</si>
  <si>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</si>
  <si>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</si>
  <si>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</si>
  <si>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</si>
  <si>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</si>
  <si>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</si>
  <si>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</si>
  <si>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</si>
  <si>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</si>
  <si>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</si>
  <si>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</si>
  <si>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</si>
  <si>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</si>
  <si>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</si>
  <si>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</si>
  <si>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</si>
  <si>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</si>
  <si>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</si>
  <si>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</si>
  <si>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</si>
  <si>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</si>
  <si>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</si>
  <si>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</si>
  <si>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</si>
  <si>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</si>
  <si>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</si>
  <si>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</si>
  <si>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</si>
  <si>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</si>
  <si>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</si>
  <si>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</si>
  <si>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</si>
  <si>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</si>
  <si>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</si>
  <si>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</si>
  <si>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</si>
  <si>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</si>
  <si>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</si>
  <si>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</si>
  <si>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</si>
  <si>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</si>
  <si>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</si>
  <si>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</si>
  <si>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округ</t>
  </si>
  <si>
    <t>30510000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</si>
  <si>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</si>
  <si>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</si>
  <si>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</si>
  <si>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</si>
  <si>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</si>
  <si>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</si>
  <si>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</si>
  <si>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</si>
  <si>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</si>
  <si>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</si>
  <si>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</si>
  <si>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</si>
  <si>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</si>
  <si>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</si>
  <si>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</si>
  <si>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</si>
  <si>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</si>
  <si>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</si>
  <si>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</si>
  <si>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</si>
  <si>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</si>
  <si>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</si>
  <si>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</si>
  <si>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</si>
  <si>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</si>
  <si>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</si>
  <si>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</si>
  <si>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</si>
  <si>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</si>
  <si>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</si>
  <si>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</si>
  <si>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</si>
  <si>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</si>
  <si>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</si>
  <si>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</si>
  <si>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</si>
  <si>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</si>
  <si>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</si>
  <si>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</si>
  <si>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</si>
  <si>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</si>
  <si>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</si>
  <si>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</si>
  <si>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</si>
  <si>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</si>
  <si>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</si>
  <si>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</si>
  <si>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</si>
  <si>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</si>
  <si>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</si>
  <si>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</si>
  <si>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</si>
  <si>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</si>
  <si>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</si>
  <si>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</si>
  <si>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</si>
  <si>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</si>
  <si>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</si>
  <si>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</si>
  <si>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</si>
  <si>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</si>
  <si>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</si>
  <si>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</si>
  <si>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</si>
  <si>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</si>
  <si>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</si>
  <si>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</si>
  <si>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</si>
  <si>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</si>
  <si>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</si>
  <si>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</si>
  <si>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</si>
  <si>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</si>
  <si>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</si>
  <si>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</si>
  <si>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</si>
  <si>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</si>
  <si>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</si>
  <si>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</si>
  <si>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</si>
  <si>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</si>
  <si>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</si>
  <si>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</si>
  <si>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</si>
  <si>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</si>
  <si>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</si>
  <si>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</si>
  <si>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</si>
  <si>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</si>
  <si>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</si>
  <si>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</si>
  <si>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</si>
  <si>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</si>
  <si>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</si>
  <si>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</si>
  <si>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</si>
  <si>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</si>
  <si>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</si>
  <si>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</si>
  <si>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</si>
  <si>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</si>
  <si>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</si>
  <si>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</si>
  <si>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</si>
  <si>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</si>
  <si>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</si>
  <si>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</si>
  <si>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</si>
  <si>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</si>
  <si>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</si>
  <si>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</si>
  <si>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</si>
  <si>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</si>
  <si>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</si>
  <si>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</si>
  <si>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</si>
  <si>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</si>
  <si>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</si>
  <si>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</si>
  <si>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</si>
  <si>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</si>
  <si>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</si>
  <si>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</si>
  <si>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</si>
  <si>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</si>
  <si>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</si>
  <si>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</si>
  <si>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</si>
  <si>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</si>
  <si>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</si>
  <si>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</si>
  <si>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</si>
  <si>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</si>
  <si>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</si>
  <si>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</si>
  <si>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</si>
  <si>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</si>
  <si>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</si>
  <si>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</si>
  <si>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</si>
  <si>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</si>
  <si>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</si>
  <si>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</si>
  <si>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</si>
  <si>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</si>
  <si>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</si>
  <si>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</si>
  <si>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</si>
  <si>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</si>
  <si>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</si>
  <si>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</si>
  <si>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</si>
  <si>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</si>
  <si>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</si>
  <si>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</si>
  <si>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</si>
  <si>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</si>
  <si>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</si>
  <si>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</si>
  <si>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</si>
  <si>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</si>
  <si>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</si>
  <si>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</si>
  <si>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</si>
  <si>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</si>
  <si>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</si>
  <si>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</si>
  <si>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</si>
  <si>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</si>
  <si>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</si>
  <si>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</si>
  <si>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</si>
  <si>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</si>
  <si>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</si>
  <si>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</si>
  <si>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</si>
  <si>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</si>
  <si>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</si>
  <si>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</si>
  <si>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</si>
  <si>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</si>
  <si>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</si>
  <si>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</si>
  <si>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</si>
  <si>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</si>
  <si>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</si>
  <si>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</si>
  <si>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</si>
  <si>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</si>
  <si>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</si>
  <si>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</si>
  <si>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</si>
  <si>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</si>
  <si>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</si>
  <si>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</si>
  <si>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REPORT_NOT_EXISTS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</si>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</sst>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u val="single"/>
      <sz val="8"/>
      <color rgb="FF0000FF"/>
      <name val="Tahoma"/>
      <family val="0"/>
    </font>
    <font>
      <u val="single"/>
      <sz val="9"/>
      <color theme="10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15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1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2" borderId="16" xfId="0" applyNumberFormat="1" applyFont="1" applyFill="1" applyBorder="1" applyAlignment="1">
      <alignment horizontal="right" vertical="center"/>
    </xf>
    <xf numFmtId="0" fontId="37" fillId="43" borderId="16" xfId="53" applyNumberFormat="1" applyFont="1" applyFill="1" applyBorder="1" applyAlignment="1">
      <alignment horizontal="center" vertical="center" wrapText="1"/>
      <protection/>
    </xf>
    <xf numFmtId="0" fontId="37" fillId="43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1" borderId="23" xfId="0" applyNumberFormat="1" applyFont="1" applyFill="1" applyBorder="1" applyAlignment="1">
      <alignment vertical="center" wrapText="1"/>
    </xf>
    <xf numFmtId="0" fontId="37" fillId="41" borderId="16" xfId="0" applyNumberFormat="1" applyFont="1" applyFill="1" applyBorder="1" applyAlignment="1">
      <alignment vertical="center" wrapText="1"/>
    </xf>
    <xf numFmtId="0" fontId="37" fillId="41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1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3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3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2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1" borderId="23" xfId="0" applyNumberFormat="1" applyFont="1" applyFill="1" applyBorder="1" applyAlignment="1">
      <alignment vertical="center"/>
    </xf>
    <xf numFmtId="49" fontId="37" fillId="42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4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45" borderId="0" xfId="0" applyNumberFormat="1" applyFont="1" applyFill="1" applyAlignment="1">
      <alignment vertical="center" wrapText="1"/>
    </xf>
    <xf numFmtId="0" fontId="37" fillId="34" borderId="0" xfId="0" applyNumberFormat="1" applyFont="1" applyFill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87" fillId="0" borderId="0" xfId="0" applyNumberFormat="1" applyFont="1" applyAlignment="1">
      <alignment horizontal="center" vertical="center" wrapText="1"/>
    </xf>
    <xf numFmtId="0" fontId="88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7" fillId="0" borderId="16" xfId="0" applyNumberFormat="1" applyFont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2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2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rsosiluet@yandex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9" customWidth="1"/>
    <col min="2" max="3" width="9.7109375" style="169" customWidth="1"/>
    <col min="4" max="4" width="4.28125" style="169" customWidth="1"/>
    <col min="5" max="6" width="4.421875" style="169" customWidth="1"/>
    <col min="7" max="7" width="4.57421875" style="169" customWidth="1"/>
    <col min="8" max="25" width="4.421875" style="169" customWidth="1"/>
    <col min="26" max="26" width="2.7109375" style="169" customWidth="1"/>
    <col min="27" max="29" width="9.140625" style="169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4" t="s">
        <v>1</v>
      </c>
      <c r="C2" s="184"/>
      <c r="D2" s="184"/>
      <c r="E2" s="184"/>
      <c r="F2" s="184"/>
      <c r="G2" s="18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4" t="s">
        <v>2</v>
      </c>
      <c r="C3" s="184"/>
      <c r="D3" s="184"/>
      <c r="E3" s="184"/>
      <c r="F3" s="184"/>
      <c r="G3" s="18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5" t="s">
        <v>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0"/>
      <c r="AA5" s="5"/>
      <c r="AB5" s="9"/>
      <c r="AC5" s="9"/>
    </row>
    <row r="6" spans="1:29" ht="6" customHeight="1">
      <c r="A6" s="12"/>
      <c r="B6" s="177" t="s">
        <v>4</v>
      </c>
      <c r="C6" s="180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7"/>
      <c r="C7" s="180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7"/>
      <c r="C8" s="180"/>
      <c r="D8" s="22"/>
      <c r="E8" s="23" t="s">
        <v>5</v>
      </c>
      <c r="F8" s="186" t="s">
        <v>6</v>
      </c>
      <c r="G8" s="179"/>
      <c r="H8" s="179"/>
      <c r="I8" s="179"/>
      <c r="J8" s="179"/>
      <c r="K8" s="179"/>
      <c r="L8" s="179"/>
      <c r="M8" s="179"/>
      <c r="N8" s="22"/>
      <c r="O8" s="24" t="s">
        <v>5</v>
      </c>
      <c r="P8" s="187" t="s">
        <v>7</v>
      </c>
      <c r="Q8" s="188"/>
      <c r="R8" s="188"/>
      <c r="S8" s="188"/>
      <c r="T8" s="188"/>
      <c r="U8" s="188"/>
      <c r="V8" s="188"/>
      <c r="W8" s="188"/>
      <c r="X8" s="188"/>
      <c r="Y8" s="18"/>
      <c r="Z8" s="16"/>
      <c r="AA8" s="4"/>
      <c r="AB8" s="4"/>
      <c r="AC8" s="4"/>
    </row>
    <row r="9" spans="1:29" ht="15" customHeight="1">
      <c r="A9" s="12"/>
      <c r="B9" s="177"/>
      <c r="C9" s="180"/>
      <c r="D9" s="22"/>
      <c r="E9" s="25" t="s">
        <v>5</v>
      </c>
      <c r="F9" s="186" t="s">
        <v>8</v>
      </c>
      <c r="G9" s="179"/>
      <c r="H9" s="179"/>
      <c r="I9" s="179"/>
      <c r="J9" s="179"/>
      <c r="K9" s="179"/>
      <c r="L9" s="179"/>
      <c r="M9" s="179"/>
      <c r="N9" s="22"/>
      <c r="O9" s="26" t="s">
        <v>5</v>
      </c>
      <c r="P9" s="187" t="s">
        <v>9</v>
      </c>
      <c r="Q9" s="188"/>
      <c r="R9" s="188"/>
      <c r="S9" s="188"/>
      <c r="T9" s="188"/>
      <c r="U9" s="188"/>
      <c r="V9" s="188"/>
      <c r="W9" s="188"/>
      <c r="X9" s="188"/>
      <c r="Y9" s="18"/>
      <c r="Z9" s="16"/>
      <c r="AA9" s="4"/>
      <c r="AB9" s="4"/>
      <c r="AC9" s="4"/>
    </row>
    <row r="10" spans="1:29" ht="21" customHeight="1">
      <c r="A10" s="12"/>
      <c r="B10" s="177"/>
      <c r="C10" s="178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5" t="s">
        <v>10</v>
      </c>
      <c r="C11" s="176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7"/>
      <c r="C12" s="178"/>
      <c r="D12" s="21"/>
      <c r="E12" s="179" t="s">
        <v>11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8"/>
      <c r="Z12" s="16"/>
      <c r="AA12" s="4"/>
      <c r="AB12" s="4"/>
      <c r="AC12" s="4"/>
    </row>
    <row r="13" spans="1:29" ht="6" customHeight="1">
      <c r="A13" s="12"/>
      <c r="B13" s="175" t="s">
        <v>12</v>
      </c>
      <c r="C13" s="176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7"/>
      <c r="C14" s="180"/>
      <c r="D14" s="22"/>
      <c r="E14" s="183" t="s">
        <v>13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"/>
      <c r="Z14" s="16"/>
      <c r="AA14" s="4"/>
      <c r="AB14" s="4"/>
      <c r="AC14" s="4"/>
    </row>
    <row r="15" spans="1:29" ht="6" customHeight="1">
      <c r="A15" s="12"/>
      <c r="B15" s="181"/>
      <c r="C15" s="182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>
    <row r="1" spans="1:14" ht="11.25" customHeight="1">
      <c r="A1" s="9" t="s">
        <v>533</v>
      </c>
      <c r="B1" s="167" t="s">
        <v>534</v>
      </c>
      <c r="C1" s="167" t="s">
        <v>36</v>
      </c>
      <c r="D1" s="1" t="s">
        <v>37</v>
      </c>
      <c r="E1" s="1" t="s">
        <v>40</v>
      </c>
      <c r="F1" s="1" t="s">
        <v>43</v>
      </c>
      <c r="G1" s="1" t="s">
        <v>46</v>
      </c>
      <c r="H1" s="167" t="s">
        <v>535</v>
      </c>
      <c r="I1" s="1" t="s">
        <v>536</v>
      </c>
      <c r="J1" s="1" t="s">
        <v>70</v>
      </c>
      <c r="K1" s="1" t="s">
        <v>73</v>
      </c>
      <c r="L1" s="1" t="s">
        <v>75</v>
      </c>
      <c r="M1" s="1" t="s">
        <v>60</v>
      </c>
      <c r="N1" s="1" t="s">
        <v>67</v>
      </c>
    </row>
    <row r="2" spans="1:14" ht="10.5" customHeight="1">
      <c r="A2" s="166" t="s">
        <v>537</v>
      </c>
      <c r="B2" t="s">
        <v>538</v>
      </c>
      <c r="C2" t="s">
        <v>36</v>
      </c>
      <c r="D2" t="s">
        <v>539</v>
      </c>
      <c r="E2" t="s">
        <v>540</v>
      </c>
      <c r="F2" t="s">
        <v>541</v>
      </c>
      <c r="G2" t="s">
        <v>542</v>
      </c>
      <c r="H2" t="s">
        <v>543</v>
      </c>
      <c r="I2" t="s">
        <v>544</v>
      </c>
      <c r="J2" t="s">
        <v>545</v>
      </c>
      <c r="K2" t="s">
        <v>546</v>
      </c>
      <c r="L2" t="s">
        <v>547</v>
      </c>
      <c r="M2" t="s">
        <v>548</v>
      </c>
      <c r="N2" t="s">
        <v>549</v>
      </c>
    </row>
    <row r="3" spans="2:14" ht="10.5" customHeight="1">
      <c r="B3" t="s">
        <v>19</v>
      </c>
      <c r="C3">
        <v>28423994</v>
      </c>
      <c r="D3" t="s">
        <v>550</v>
      </c>
      <c r="E3" t="s">
        <v>551</v>
      </c>
      <c r="F3" t="s">
        <v>552</v>
      </c>
      <c r="G3" t="s">
        <v>553</v>
      </c>
      <c r="H3" t="s">
        <v>515</v>
      </c>
      <c r="J3" t="s">
        <v>554</v>
      </c>
      <c r="K3" t="s">
        <v>554</v>
      </c>
      <c r="L3" t="s">
        <v>555</v>
      </c>
      <c r="M3" t="s">
        <v>61</v>
      </c>
      <c r="N3" t="s">
        <v>238</v>
      </c>
    </row>
    <row r="4" spans="2:14" ht="10.5" customHeight="1">
      <c r="B4" t="s">
        <v>19</v>
      </c>
      <c r="C4">
        <v>28423994</v>
      </c>
      <c r="D4" t="s">
        <v>550</v>
      </c>
      <c r="E4" t="s">
        <v>551</v>
      </c>
      <c r="F4" t="s">
        <v>552</v>
      </c>
      <c r="G4" t="s">
        <v>553</v>
      </c>
      <c r="H4" t="s">
        <v>515</v>
      </c>
      <c r="J4" t="s">
        <v>556</v>
      </c>
      <c r="K4" t="s">
        <v>557</v>
      </c>
      <c r="L4" t="s">
        <v>558</v>
      </c>
      <c r="M4" t="s">
        <v>61</v>
      </c>
      <c r="N4" t="s">
        <v>238</v>
      </c>
    </row>
    <row r="5" spans="2:14" ht="10.5" customHeight="1">
      <c r="B5" t="s">
        <v>19</v>
      </c>
      <c r="C5">
        <v>28423994</v>
      </c>
      <c r="D5" t="s">
        <v>550</v>
      </c>
      <c r="E5" t="s">
        <v>551</v>
      </c>
      <c r="F5" t="s">
        <v>552</v>
      </c>
      <c r="G5" t="s">
        <v>553</v>
      </c>
      <c r="H5" t="s">
        <v>515</v>
      </c>
      <c r="J5" t="s">
        <v>556</v>
      </c>
      <c r="K5" t="s">
        <v>559</v>
      </c>
      <c r="L5" t="s">
        <v>560</v>
      </c>
      <c r="M5" t="s">
        <v>61</v>
      </c>
      <c r="N5" t="s">
        <v>238</v>
      </c>
    </row>
    <row r="6" spans="2:14" ht="10.5" customHeight="1">
      <c r="B6" t="s">
        <v>19</v>
      </c>
      <c r="C6">
        <v>28423994</v>
      </c>
      <c r="D6" t="s">
        <v>550</v>
      </c>
      <c r="E6" t="s">
        <v>551</v>
      </c>
      <c r="F6" t="s">
        <v>552</v>
      </c>
      <c r="G6" t="s">
        <v>553</v>
      </c>
      <c r="H6" t="s">
        <v>515</v>
      </c>
      <c r="J6" t="s">
        <v>561</v>
      </c>
      <c r="K6" t="s">
        <v>561</v>
      </c>
      <c r="L6" t="s">
        <v>562</v>
      </c>
      <c r="M6" t="s">
        <v>61</v>
      </c>
      <c r="N6" t="s">
        <v>238</v>
      </c>
    </row>
    <row r="7" spans="2:14" ht="10.5" customHeight="1">
      <c r="B7" t="s">
        <v>19</v>
      </c>
      <c r="C7">
        <v>28423994</v>
      </c>
      <c r="D7" t="s">
        <v>550</v>
      </c>
      <c r="E7" t="s">
        <v>551</v>
      </c>
      <c r="F7" t="s">
        <v>552</v>
      </c>
      <c r="G7" t="s">
        <v>553</v>
      </c>
      <c r="H7" t="s">
        <v>515</v>
      </c>
      <c r="J7" t="s">
        <v>563</v>
      </c>
      <c r="K7" t="s">
        <v>564</v>
      </c>
      <c r="L7" t="s">
        <v>565</v>
      </c>
      <c r="M7" t="s">
        <v>61</v>
      </c>
      <c r="N7" t="s">
        <v>238</v>
      </c>
    </row>
    <row r="8" spans="2:14" ht="10.5" customHeight="1">
      <c r="B8" t="s">
        <v>19</v>
      </c>
      <c r="C8">
        <v>28423994</v>
      </c>
      <c r="D8" t="s">
        <v>550</v>
      </c>
      <c r="E8" t="s">
        <v>551</v>
      </c>
      <c r="F8" t="s">
        <v>552</v>
      </c>
      <c r="G8" t="s">
        <v>553</v>
      </c>
      <c r="H8" t="s">
        <v>515</v>
      </c>
      <c r="J8" t="s">
        <v>563</v>
      </c>
      <c r="K8" t="s">
        <v>566</v>
      </c>
      <c r="L8" t="s">
        <v>567</v>
      </c>
      <c r="M8" t="s">
        <v>61</v>
      </c>
      <c r="N8" t="s">
        <v>238</v>
      </c>
    </row>
    <row r="9" spans="2:14" ht="10.5" customHeight="1">
      <c r="B9" t="s">
        <v>19</v>
      </c>
      <c r="C9">
        <v>28423994</v>
      </c>
      <c r="D9" t="s">
        <v>550</v>
      </c>
      <c r="E9" t="s">
        <v>551</v>
      </c>
      <c r="F9" t="s">
        <v>552</v>
      </c>
      <c r="G9" t="s">
        <v>553</v>
      </c>
      <c r="H9" t="s">
        <v>515</v>
      </c>
      <c r="J9" t="s">
        <v>563</v>
      </c>
      <c r="K9" t="s">
        <v>568</v>
      </c>
      <c r="L9" t="s">
        <v>569</v>
      </c>
      <c r="M9" t="s">
        <v>61</v>
      </c>
      <c r="N9" t="s">
        <v>238</v>
      </c>
    </row>
    <row r="10" spans="2:14" ht="10.5" customHeight="1">
      <c r="B10" t="s">
        <v>19</v>
      </c>
      <c r="C10">
        <v>28423994</v>
      </c>
      <c r="D10" t="s">
        <v>550</v>
      </c>
      <c r="E10" t="s">
        <v>551</v>
      </c>
      <c r="F10" t="s">
        <v>552</v>
      </c>
      <c r="G10" t="s">
        <v>553</v>
      </c>
      <c r="H10" t="s">
        <v>515</v>
      </c>
      <c r="J10" t="s">
        <v>563</v>
      </c>
      <c r="K10" t="s">
        <v>570</v>
      </c>
      <c r="L10" t="s">
        <v>571</v>
      </c>
      <c r="M10" t="s">
        <v>61</v>
      </c>
      <c r="N10" t="s">
        <v>238</v>
      </c>
    </row>
    <row r="11" spans="2:14" ht="10.5" customHeight="1">
      <c r="B11" t="s">
        <v>19</v>
      </c>
      <c r="C11">
        <v>28423994</v>
      </c>
      <c r="D11" t="s">
        <v>550</v>
      </c>
      <c r="E11" t="s">
        <v>551</v>
      </c>
      <c r="F11" t="s">
        <v>552</v>
      </c>
      <c r="G11" t="s">
        <v>553</v>
      </c>
      <c r="H11" t="s">
        <v>515</v>
      </c>
      <c r="J11" t="s">
        <v>572</v>
      </c>
      <c r="K11" t="s">
        <v>573</v>
      </c>
      <c r="L11" t="s">
        <v>574</v>
      </c>
      <c r="M11" t="s">
        <v>61</v>
      </c>
      <c r="N11" t="s">
        <v>238</v>
      </c>
    </row>
    <row r="12" spans="2:14" ht="10.5" customHeight="1">
      <c r="B12" t="s">
        <v>19</v>
      </c>
      <c r="C12">
        <v>26467024</v>
      </c>
      <c r="D12" t="s">
        <v>575</v>
      </c>
      <c r="E12" t="s">
        <v>576</v>
      </c>
      <c r="F12" t="s">
        <v>44</v>
      </c>
      <c r="G12" t="s">
        <v>577</v>
      </c>
      <c r="J12" t="s">
        <v>578</v>
      </c>
      <c r="K12" t="s">
        <v>579</v>
      </c>
      <c r="L12" t="s">
        <v>580</v>
      </c>
      <c r="N12" t="s">
        <v>68</v>
      </c>
    </row>
    <row r="13" spans="2:14" ht="10.5" customHeight="1">
      <c r="B13" t="s">
        <v>19</v>
      </c>
      <c r="C13">
        <v>26467024</v>
      </c>
      <c r="D13" t="s">
        <v>575</v>
      </c>
      <c r="E13" t="s">
        <v>576</v>
      </c>
      <c r="F13" t="s">
        <v>44</v>
      </c>
      <c r="G13" t="s">
        <v>577</v>
      </c>
      <c r="H13" t="s">
        <v>515</v>
      </c>
      <c r="J13" t="s">
        <v>578</v>
      </c>
      <c r="K13" t="s">
        <v>581</v>
      </c>
      <c r="L13" t="s">
        <v>582</v>
      </c>
      <c r="M13" t="s">
        <v>61</v>
      </c>
      <c r="N13" t="s">
        <v>238</v>
      </c>
    </row>
    <row r="14" spans="2:14" ht="10.5" customHeight="1">
      <c r="B14" t="s">
        <v>19</v>
      </c>
      <c r="C14">
        <v>26467024</v>
      </c>
      <c r="D14" t="s">
        <v>575</v>
      </c>
      <c r="E14" t="s">
        <v>576</v>
      </c>
      <c r="F14" t="s">
        <v>44</v>
      </c>
      <c r="G14" t="s">
        <v>577</v>
      </c>
      <c r="H14" t="s">
        <v>515</v>
      </c>
      <c r="J14" t="s">
        <v>583</v>
      </c>
      <c r="K14" t="s">
        <v>584</v>
      </c>
      <c r="L14" t="s">
        <v>585</v>
      </c>
      <c r="M14" t="s">
        <v>61</v>
      </c>
      <c r="N14" t="s">
        <v>238</v>
      </c>
    </row>
    <row r="15" spans="2:14" ht="10.5" customHeight="1">
      <c r="B15" t="s">
        <v>19</v>
      </c>
      <c r="C15">
        <v>26467024</v>
      </c>
      <c r="D15" t="s">
        <v>575</v>
      </c>
      <c r="E15" t="s">
        <v>576</v>
      </c>
      <c r="F15" t="s">
        <v>44</v>
      </c>
      <c r="G15" t="s">
        <v>577</v>
      </c>
      <c r="H15" t="s">
        <v>515</v>
      </c>
      <c r="J15" t="s">
        <v>583</v>
      </c>
      <c r="K15" t="s">
        <v>586</v>
      </c>
      <c r="L15" t="s">
        <v>587</v>
      </c>
      <c r="M15" t="s">
        <v>61</v>
      </c>
      <c r="N15" t="s">
        <v>238</v>
      </c>
    </row>
    <row r="16" spans="2:14" ht="10.5" customHeight="1">
      <c r="B16" t="s">
        <v>19</v>
      </c>
      <c r="C16">
        <v>26467024</v>
      </c>
      <c r="D16" t="s">
        <v>575</v>
      </c>
      <c r="E16" t="s">
        <v>576</v>
      </c>
      <c r="F16" t="s">
        <v>44</v>
      </c>
      <c r="G16" t="s">
        <v>577</v>
      </c>
      <c r="J16" t="s">
        <v>583</v>
      </c>
      <c r="K16" t="s">
        <v>588</v>
      </c>
      <c r="L16" t="s">
        <v>589</v>
      </c>
      <c r="N16" t="s">
        <v>68</v>
      </c>
    </row>
    <row r="17" spans="2:14" ht="10.5" customHeight="1">
      <c r="B17" t="s">
        <v>19</v>
      </c>
      <c r="C17">
        <v>26467024</v>
      </c>
      <c r="D17" t="s">
        <v>575</v>
      </c>
      <c r="E17" t="s">
        <v>576</v>
      </c>
      <c r="F17" t="s">
        <v>44</v>
      </c>
      <c r="G17" t="s">
        <v>577</v>
      </c>
      <c r="H17" t="s">
        <v>515</v>
      </c>
      <c r="J17" t="s">
        <v>583</v>
      </c>
      <c r="K17" t="s">
        <v>590</v>
      </c>
      <c r="L17" t="s">
        <v>591</v>
      </c>
      <c r="M17" t="s">
        <v>61</v>
      </c>
      <c r="N17" t="s">
        <v>238</v>
      </c>
    </row>
    <row r="18" spans="2:14" ht="10.5" customHeight="1">
      <c r="B18" t="s">
        <v>19</v>
      </c>
      <c r="C18">
        <v>26467024</v>
      </c>
      <c r="D18" t="s">
        <v>575</v>
      </c>
      <c r="E18" t="s">
        <v>576</v>
      </c>
      <c r="F18" t="s">
        <v>44</v>
      </c>
      <c r="G18" t="s">
        <v>577</v>
      </c>
      <c r="J18" t="s">
        <v>583</v>
      </c>
      <c r="K18" t="s">
        <v>592</v>
      </c>
      <c r="L18" t="s">
        <v>593</v>
      </c>
      <c r="N18" t="s">
        <v>68</v>
      </c>
    </row>
    <row r="19" spans="2:14" ht="10.5" customHeight="1">
      <c r="B19" t="s">
        <v>19</v>
      </c>
      <c r="C19">
        <v>26467024</v>
      </c>
      <c r="D19" t="s">
        <v>575</v>
      </c>
      <c r="E19" t="s">
        <v>576</v>
      </c>
      <c r="F19" t="s">
        <v>44</v>
      </c>
      <c r="G19" t="s">
        <v>577</v>
      </c>
      <c r="H19" t="s">
        <v>515</v>
      </c>
      <c r="J19" t="s">
        <v>583</v>
      </c>
      <c r="K19" t="s">
        <v>594</v>
      </c>
      <c r="L19" t="s">
        <v>595</v>
      </c>
      <c r="M19" t="s">
        <v>61</v>
      </c>
      <c r="N19" t="s">
        <v>238</v>
      </c>
    </row>
    <row r="20" spans="2:14" ht="10.5" customHeight="1">
      <c r="B20" t="s">
        <v>19</v>
      </c>
      <c r="C20">
        <v>26467024</v>
      </c>
      <c r="D20" t="s">
        <v>575</v>
      </c>
      <c r="E20" t="s">
        <v>576</v>
      </c>
      <c r="F20" t="s">
        <v>44</v>
      </c>
      <c r="G20" t="s">
        <v>577</v>
      </c>
      <c r="H20" t="s">
        <v>515</v>
      </c>
      <c r="J20" t="s">
        <v>583</v>
      </c>
      <c r="K20" t="s">
        <v>596</v>
      </c>
      <c r="L20" t="s">
        <v>597</v>
      </c>
      <c r="M20" t="s">
        <v>61</v>
      </c>
      <c r="N20" t="s">
        <v>238</v>
      </c>
    </row>
    <row r="21" spans="2:14" ht="10.5" customHeight="1">
      <c r="B21" t="s">
        <v>19</v>
      </c>
      <c r="C21">
        <v>26467024</v>
      </c>
      <c r="D21" t="s">
        <v>575</v>
      </c>
      <c r="E21" t="s">
        <v>576</v>
      </c>
      <c r="F21" t="s">
        <v>44</v>
      </c>
      <c r="G21" t="s">
        <v>577</v>
      </c>
      <c r="H21" t="s">
        <v>515</v>
      </c>
      <c r="J21" t="s">
        <v>598</v>
      </c>
      <c r="K21" t="s">
        <v>599</v>
      </c>
      <c r="L21" t="s">
        <v>600</v>
      </c>
      <c r="M21" t="s">
        <v>61</v>
      </c>
      <c r="N21" t="s">
        <v>238</v>
      </c>
    </row>
    <row r="22" spans="2:14" ht="10.5" customHeight="1">
      <c r="B22" t="s">
        <v>19</v>
      </c>
      <c r="C22">
        <v>26467024</v>
      </c>
      <c r="D22" t="s">
        <v>575</v>
      </c>
      <c r="E22" t="s">
        <v>576</v>
      </c>
      <c r="F22" t="s">
        <v>44</v>
      </c>
      <c r="G22" t="s">
        <v>577</v>
      </c>
      <c r="H22" t="s">
        <v>515</v>
      </c>
      <c r="J22" t="s">
        <v>598</v>
      </c>
      <c r="K22" t="s">
        <v>601</v>
      </c>
      <c r="L22" t="s">
        <v>602</v>
      </c>
      <c r="M22" t="s">
        <v>61</v>
      </c>
      <c r="N22" t="s">
        <v>238</v>
      </c>
    </row>
    <row r="23" spans="2:14" ht="10.5" customHeight="1">
      <c r="B23" t="s">
        <v>19</v>
      </c>
      <c r="C23">
        <v>26467024</v>
      </c>
      <c r="D23" t="s">
        <v>575</v>
      </c>
      <c r="E23" t="s">
        <v>576</v>
      </c>
      <c r="F23" t="s">
        <v>44</v>
      </c>
      <c r="G23" t="s">
        <v>577</v>
      </c>
      <c r="H23" t="s">
        <v>515</v>
      </c>
      <c r="J23" t="s">
        <v>603</v>
      </c>
      <c r="K23" t="s">
        <v>604</v>
      </c>
      <c r="L23" t="s">
        <v>605</v>
      </c>
      <c r="M23" t="s">
        <v>61</v>
      </c>
      <c r="N23" t="s">
        <v>238</v>
      </c>
    </row>
    <row r="24" spans="2:14" ht="10.5" customHeight="1">
      <c r="B24" t="s">
        <v>19</v>
      </c>
      <c r="C24">
        <v>26467024</v>
      </c>
      <c r="D24" t="s">
        <v>575</v>
      </c>
      <c r="E24" t="s">
        <v>576</v>
      </c>
      <c r="F24" t="s">
        <v>44</v>
      </c>
      <c r="G24" t="s">
        <v>577</v>
      </c>
      <c r="H24" t="s">
        <v>515</v>
      </c>
      <c r="J24" t="s">
        <v>603</v>
      </c>
      <c r="K24" t="s">
        <v>606</v>
      </c>
      <c r="L24" t="s">
        <v>607</v>
      </c>
      <c r="M24" t="s">
        <v>61</v>
      </c>
      <c r="N24" t="s">
        <v>238</v>
      </c>
    </row>
    <row r="25" spans="2:14" ht="10.5" customHeight="1">
      <c r="B25" t="s">
        <v>19</v>
      </c>
      <c r="C25">
        <v>26467024</v>
      </c>
      <c r="D25" t="s">
        <v>575</v>
      </c>
      <c r="E25" t="s">
        <v>576</v>
      </c>
      <c r="F25" t="s">
        <v>44</v>
      </c>
      <c r="G25" t="s">
        <v>577</v>
      </c>
      <c r="J25" t="s">
        <v>603</v>
      </c>
      <c r="K25" t="s">
        <v>608</v>
      </c>
      <c r="L25" t="s">
        <v>609</v>
      </c>
      <c r="N25" t="s">
        <v>68</v>
      </c>
    </row>
    <row r="26" spans="2:14" ht="10.5" customHeight="1">
      <c r="B26" t="s">
        <v>19</v>
      </c>
      <c r="C26">
        <v>26467024</v>
      </c>
      <c r="D26" t="s">
        <v>575</v>
      </c>
      <c r="E26" t="s">
        <v>576</v>
      </c>
      <c r="F26" t="s">
        <v>44</v>
      </c>
      <c r="G26" t="s">
        <v>577</v>
      </c>
      <c r="H26" t="s">
        <v>515</v>
      </c>
      <c r="J26" t="s">
        <v>572</v>
      </c>
      <c r="K26" t="s">
        <v>610</v>
      </c>
      <c r="L26" t="s">
        <v>611</v>
      </c>
      <c r="M26" t="s">
        <v>61</v>
      </c>
      <c r="N26" t="s">
        <v>238</v>
      </c>
    </row>
    <row r="27" spans="2:14" ht="10.5" customHeight="1">
      <c r="B27" t="s">
        <v>19</v>
      </c>
      <c r="C27">
        <v>30924849</v>
      </c>
      <c r="D27" t="s">
        <v>612</v>
      </c>
      <c r="E27" t="s">
        <v>613</v>
      </c>
      <c r="F27" t="s">
        <v>614</v>
      </c>
      <c r="G27" t="s">
        <v>615</v>
      </c>
      <c r="H27" t="s">
        <v>515</v>
      </c>
      <c r="J27" t="s">
        <v>578</v>
      </c>
      <c r="K27" t="s">
        <v>616</v>
      </c>
      <c r="L27" t="s">
        <v>617</v>
      </c>
      <c r="M27" t="s">
        <v>61</v>
      </c>
      <c r="N27" t="s">
        <v>238</v>
      </c>
    </row>
    <row r="28" spans="2:14" ht="10.5" customHeight="1">
      <c r="B28" t="s">
        <v>19</v>
      </c>
      <c r="C28">
        <v>30924849</v>
      </c>
      <c r="D28" t="s">
        <v>612</v>
      </c>
      <c r="E28" t="s">
        <v>613</v>
      </c>
      <c r="F28" t="s">
        <v>614</v>
      </c>
      <c r="G28" t="s">
        <v>615</v>
      </c>
      <c r="H28" t="s">
        <v>515</v>
      </c>
      <c r="J28" t="s">
        <v>578</v>
      </c>
      <c r="K28" t="s">
        <v>618</v>
      </c>
      <c r="L28" t="s">
        <v>619</v>
      </c>
      <c r="M28" t="s">
        <v>61</v>
      </c>
      <c r="N28" t="s">
        <v>238</v>
      </c>
    </row>
    <row r="29" spans="2:14" ht="10.5" customHeight="1">
      <c r="B29" t="s">
        <v>19</v>
      </c>
      <c r="C29">
        <v>26459804</v>
      </c>
      <c r="D29" t="s">
        <v>620</v>
      </c>
      <c r="E29" t="s">
        <v>621</v>
      </c>
      <c r="F29" t="s">
        <v>44</v>
      </c>
      <c r="G29" t="s">
        <v>622</v>
      </c>
      <c r="H29" t="s">
        <v>517</v>
      </c>
      <c r="J29" t="s">
        <v>71</v>
      </c>
      <c r="K29" t="s">
        <v>71</v>
      </c>
      <c r="L29" t="s">
        <v>76</v>
      </c>
      <c r="M29" t="s">
        <v>61</v>
      </c>
      <c r="N29" t="s">
        <v>68</v>
      </c>
    </row>
    <row r="30" spans="2:14" ht="10.5" customHeight="1">
      <c r="B30" t="s">
        <v>19</v>
      </c>
      <c r="C30">
        <v>30373038</v>
      </c>
      <c r="D30" t="s">
        <v>623</v>
      </c>
      <c r="E30" t="s">
        <v>624</v>
      </c>
      <c r="F30" t="s">
        <v>625</v>
      </c>
      <c r="G30" t="s">
        <v>626</v>
      </c>
      <c r="H30" t="s">
        <v>515</v>
      </c>
      <c r="J30" t="s">
        <v>627</v>
      </c>
      <c r="K30" t="s">
        <v>628</v>
      </c>
      <c r="L30" t="s">
        <v>629</v>
      </c>
      <c r="M30" t="s">
        <v>61</v>
      </c>
      <c r="N30" t="s">
        <v>238</v>
      </c>
    </row>
    <row r="31" spans="2:14" ht="10.5" customHeight="1">
      <c r="B31" t="s">
        <v>19</v>
      </c>
      <c r="C31">
        <v>30373038</v>
      </c>
      <c r="D31" t="s">
        <v>623</v>
      </c>
      <c r="E31" t="s">
        <v>624</v>
      </c>
      <c r="F31" t="s">
        <v>625</v>
      </c>
      <c r="G31" t="s">
        <v>626</v>
      </c>
      <c r="H31" t="s">
        <v>515</v>
      </c>
      <c r="J31" t="s">
        <v>627</v>
      </c>
      <c r="K31" t="s">
        <v>630</v>
      </c>
      <c r="L31" t="s">
        <v>631</v>
      </c>
      <c r="M31" t="s">
        <v>61</v>
      </c>
      <c r="N31" t="s">
        <v>238</v>
      </c>
    </row>
    <row r="32" spans="2:14" ht="10.5" customHeight="1">
      <c r="B32" t="s">
        <v>19</v>
      </c>
      <c r="C32">
        <v>30373038</v>
      </c>
      <c r="D32" t="s">
        <v>623</v>
      </c>
      <c r="E32" t="s">
        <v>624</v>
      </c>
      <c r="F32" t="s">
        <v>625</v>
      </c>
      <c r="G32" t="s">
        <v>626</v>
      </c>
      <c r="H32" t="s">
        <v>515</v>
      </c>
      <c r="J32" t="s">
        <v>556</v>
      </c>
      <c r="K32" t="s">
        <v>632</v>
      </c>
      <c r="L32" t="s">
        <v>633</v>
      </c>
      <c r="M32" t="s">
        <v>61</v>
      </c>
      <c r="N32" t="s">
        <v>238</v>
      </c>
    </row>
    <row r="33" spans="2:14" ht="10.5" customHeight="1">
      <c r="B33" t="s">
        <v>19</v>
      </c>
      <c r="C33">
        <v>30373038</v>
      </c>
      <c r="D33" t="s">
        <v>623</v>
      </c>
      <c r="E33" t="s">
        <v>624</v>
      </c>
      <c r="F33" t="s">
        <v>625</v>
      </c>
      <c r="G33" t="s">
        <v>626</v>
      </c>
      <c r="H33" t="s">
        <v>515</v>
      </c>
      <c r="J33" t="s">
        <v>563</v>
      </c>
      <c r="K33" t="s">
        <v>634</v>
      </c>
      <c r="L33" t="s">
        <v>635</v>
      </c>
      <c r="M33" t="s">
        <v>61</v>
      </c>
      <c r="N33" t="s">
        <v>238</v>
      </c>
    </row>
    <row r="34" spans="2:14" ht="10.5" customHeight="1">
      <c r="B34" t="s">
        <v>19</v>
      </c>
      <c r="C34">
        <v>30373038</v>
      </c>
      <c r="D34" t="s">
        <v>623</v>
      </c>
      <c r="E34" t="s">
        <v>624</v>
      </c>
      <c r="F34" t="s">
        <v>625</v>
      </c>
      <c r="G34" t="s">
        <v>626</v>
      </c>
      <c r="H34" t="s">
        <v>515</v>
      </c>
      <c r="J34" t="s">
        <v>563</v>
      </c>
      <c r="K34" t="s">
        <v>636</v>
      </c>
      <c r="L34" t="s">
        <v>637</v>
      </c>
      <c r="M34" t="s">
        <v>61</v>
      </c>
      <c r="N34" t="s">
        <v>238</v>
      </c>
    </row>
    <row r="35" spans="2:14" ht="10.5" customHeight="1">
      <c r="B35" t="s">
        <v>19</v>
      </c>
      <c r="C35">
        <v>26607853</v>
      </c>
      <c r="D35" t="s">
        <v>638</v>
      </c>
      <c r="E35" t="s">
        <v>639</v>
      </c>
      <c r="F35" t="s">
        <v>44</v>
      </c>
      <c r="G35" t="s">
        <v>640</v>
      </c>
      <c r="H35" t="s">
        <v>515</v>
      </c>
      <c r="J35" t="s">
        <v>641</v>
      </c>
      <c r="K35" t="s">
        <v>641</v>
      </c>
      <c r="L35" t="s">
        <v>642</v>
      </c>
      <c r="M35" t="s">
        <v>61</v>
      </c>
      <c r="N35" t="s">
        <v>238</v>
      </c>
    </row>
    <row r="36" spans="2:14" ht="10.5" customHeight="1">
      <c r="B36" t="s">
        <v>19</v>
      </c>
      <c r="C36">
        <v>26607853</v>
      </c>
      <c r="D36" t="s">
        <v>638</v>
      </c>
      <c r="E36" t="s">
        <v>639</v>
      </c>
      <c r="F36" t="s">
        <v>44</v>
      </c>
      <c r="G36" t="s">
        <v>640</v>
      </c>
      <c r="H36" t="s">
        <v>515</v>
      </c>
      <c r="J36" t="s">
        <v>561</v>
      </c>
      <c r="K36" t="s">
        <v>561</v>
      </c>
      <c r="L36" t="s">
        <v>562</v>
      </c>
      <c r="M36" t="s">
        <v>61</v>
      </c>
      <c r="N36" t="s">
        <v>238</v>
      </c>
    </row>
    <row r="37" spans="2:14" ht="10.5" customHeight="1">
      <c r="B37" t="s">
        <v>19</v>
      </c>
      <c r="C37">
        <v>26607853</v>
      </c>
      <c r="D37" t="s">
        <v>638</v>
      </c>
      <c r="E37" t="s">
        <v>639</v>
      </c>
      <c r="F37" t="s">
        <v>44</v>
      </c>
      <c r="G37" t="s">
        <v>640</v>
      </c>
      <c r="H37" t="s">
        <v>515</v>
      </c>
      <c r="J37" t="s">
        <v>643</v>
      </c>
      <c r="K37" t="s">
        <v>644</v>
      </c>
      <c r="L37" t="s">
        <v>645</v>
      </c>
      <c r="M37" t="s">
        <v>61</v>
      </c>
      <c r="N37" t="s">
        <v>238</v>
      </c>
    </row>
    <row r="38" spans="2:14" ht="10.5" customHeight="1">
      <c r="B38" t="s">
        <v>19</v>
      </c>
      <c r="C38">
        <v>26607853</v>
      </c>
      <c r="D38" t="s">
        <v>638</v>
      </c>
      <c r="E38" t="s">
        <v>639</v>
      </c>
      <c r="F38" t="s">
        <v>44</v>
      </c>
      <c r="G38" t="s">
        <v>640</v>
      </c>
      <c r="H38" t="s">
        <v>515</v>
      </c>
      <c r="J38" t="s">
        <v>643</v>
      </c>
      <c r="K38" t="s">
        <v>646</v>
      </c>
      <c r="L38" t="s">
        <v>647</v>
      </c>
      <c r="M38" t="s">
        <v>61</v>
      </c>
      <c r="N38" t="s">
        <v>238</v>
      </c>
    </row>
    <row r="39" spans="2:14" ht="10.5" customHeight="1">
      <c r="B39" t="s">
        <v>19</v>
      </c>
      <c r="C39">
        <v>26607853</v>
      </c>
      <c r="D39" t="s">
        <v>638</v>
      </c>
      <c r="E39" t="s">
        <v>639</v>
      </c>
      <c r="F39" t="s">
        <v>44</v>
      </c>
      <c r="G39" t="s">
        <v>640</v>
      </c>
      <c r="H39" t="s">
        <v>515</v>
      </c>
      <c r="J39" t="s">
        <v>643</v>
      </c>
      <c r="K39" t="s">
        <v>648</v>
      </c>
      <c r="L39" t="s">
        <v>649</v>
      </c>
      <c r="M39" t="s">
        <v>61</v>
      </c>
      <c r="N39" t="s">
        <v>238</v>
      </c>
    </row>
    <row r="40" spans="2:14" ht="10.5" customHeight="1">
      <c r="B40" t="s">
        <v>19</v>
      </c>
      <c r="C40">
        <v>26607853</v>
      </c>
      <c r="D40" t="s">
        <v>638</v>
      </c>
      <c r="E40" t="s">
        <v>639</v>
      </c>
      <c r="F40" t="s">
        <v>44</v>
      </c>
      <c r="G40" t="s">
        <v>640</v>
      </c>
      <c r="H40" t="s">
        <v>515</v>
      </c>
      <c r="J40" t="s">
        <v>643</v>
      </c>
      <c r="K40" t="s">
        <v>650</v>
      </c>
      <c r="L40" t="s">
        <v>651</v>
      </c>
      <c r="M40" t="s">
        <v>61</v>
      </c>
      <c r="N40" t="s">
        <v>238</v>
      </c>
    </row>
    <row r="41" spans="2:14" ht="10.5" customHeight="1">
      <c r="B41" t="s">
        <v>19</v>
      </c>
      <c r="C41">
        <v>26607853</v>
      </c>
      <c r="D41" t="s">
        <v>638</v>
      </c>
      <c r="E41" t="s">
        <v>639</v>
      </c>
      <c r="F41" t="s">
        <v>44</v>
      </c>
      <c r="G41" t="s">
        <v>640</v>
      </c>
      <c r="H41" t="s">
        <v>515</v>
      </c>
      <c r="J41" t="s">
        <v>643</v>
      </c>
      <c r="K41" t="s">
        <v>652</v>
      </c>
      <c r="L41" t="s">
        <v>653</v>
      </c>
      <c r="M41" t="s">
        <v>61</v>
      </c>
      <c r="N41" t="s">
        <v>238</v>
      </c>
    </row>
    <row r="42" spans="2:14" ht="10.5" customHeight="1">
      <c r="B42" t="s">
        <v>19</v>
      </c>
      <c r="C42">
        <v>26607853</v>
      </c>
      <c r="D42" t="s">
        <v>638</v>
      </c>
      <c r="E42" t="s">
        <v>639</v>
      </c>
      <c r="F42" t="s">
        <v>44</v>
      </c>
      <c r="G42" t="s">
        <v>640</v>
      </c>
      <c r="H42" t="s">
        <v>515</v>
      </c>
      <c r="J42" t="s">
        <v>603</v>
      </c>
      <c r="K42" t="s">
        <v>654</v>
      </c>
      <c r="L42" t="s">
        <v>655</v>
      </c>
      <c r="M42" t="s">
        <v>61</v>
      </c>
      <c r="N42" t="s">
        <v>238</v>
      </c>
    </row>
    <row r="43" spans="2:14" ht="10.5" customHeight="1">
      <c r="B43" t="s">
        <v>19</v>
      </c>
      <c r="C43">
        <v>26607853</v>
      </c>
      <c r="D43" t="s">
        <v>638</v>
      </c>
      <c r="E43" t="s">
        <v>639</v>
      </c>
      <c r="F43" t="s">
        <v>44</v>
      </c>
      <c r="G43" t="s">
        <v>640</v>
      </c>
      <c r="H43" t="s">
        <v>515</v>
      </c>
      <c r="J43" t="s">
        <v>603</v>
      </c>
      <c r="K43" t="s">
        <v>656</v>
      </c>
      <c r="L43" t="s">
        <v>657</v>
      </c>
      <c r="M43" t="s">
        <v>61</v>
      </c>
      <c r="N43" t="s">
        <v>238</v>
      </c>
    </row>
    <row r="44" spans="2:14" ht="10.5" customHeight="1">
      <c r="B44" t="s">
        <v>19</v>
      </c>
      <c r="C44">
        <v>26607853</v>
      </c>
      <c r="D44" t="s">
        <v>638</v>
      </c>
      <c r="E44" t="s">
        <v>639</v>
      </c>
      <c r="F44" t="s">
        <v>44</v>
      </c>
      <c r="G44" t="s">
        <v>640</v>
      </c>
      <c r="J44" t="s">
        <v>658</v>
      </c>
      <c r="K44" t="s">
        <v>658</v>
      </c>
      <c r="L44" t="s">
        <v>659</v>
      </c>
      <c r="N44" t="s">
        <v>68</v>
      </c>
    </row>
    <row r="45" spans="2:14" ht="10.5" customHeight="1">
      <c r="B45" t="s">
        <v>19</v>
      </c>
      <c r="C45">
        <v>28876509</v>
      </c>
      <c r="D45" t="s">
        <v>660</v>
      </c>
      <c r="E45" t="s">
        <v>661</v>
      </c>
      <c r="F45" t="s">
        <v>625</v>
      </c>
      <c r="G45" t="s">
        <v>662</v>
      </c>
      <c r="H45" t="s">
        <v>517</v>
      </c>
      <c r="J45" t="s">
        <v>556</v>
      </c>
      <c r="K45" t="s">
        <v>557</v>
      </c>
      <c r="L45" t="s">
        <v>558</v>
      </c>
      <c r="M45" t="s">
        <v>61</v>
      </c>
      <c r="N45" t="s">
        <v>68</v>
      </c>
    </row>
    <row r="46" spans="2:14" ht="10.5" customHeight="1">
      <c r="B46" t="s">
        <v>19</v>
      </c>
      <c r="C46">
        <v>26459620</v>
      </c>
      <c r="D46" t="s">
        <v>663</v>
      </c>
      <c r="E46" t="s">
        <v>664</v>
      </c>
      <c r="F46" t="s">
        <v>665</v>
      </c>
      <c r="G46" t="s">
        <v>666</v>
      </c>
      <c r="H46" t="s">
        <v>515</v>
      </c>
      <c r="J46" t="s">
        <v>658</v>
      </c>
      <c r="K46" t="s">
        <v>658</v>
      </c>
      <c r="L46" t="s">
        <v>659</v>
      </c>
      <c r="M46" t="s">
        <v>61</v>
      </c>
      <c r="N46" t="s">
        <v>68</v>
      </c>
    </row>
    <row r="47" spans="2:14" ht="10.5" customHeight="1">
      <c r="B47" t="s">
        <v>19</v>
      </c>
      <c r="C47">
        <v>28466265</v>
      </c>
      <c r="D47" t="s">
        <v>667</v>
      </c>
      <c r="E47" t="s">
        <v>668</v>
      </c>
      <c r="F47" t="s">
        <v>625</v>
      </c>
      <c r="G47" t="s">
        <v>669</v>
      </c>
      <c r="H47" t="s">
        <v>515</v>
      </c>
      <c r="J47" t="s">
        <v>556</v>
      </c>
      <c r="K47" t="s">
        <v>670</v>
      </c>
      <c r="L47" t="s">
        <v>671</v>
      </c>
      <c r="M47" t="s">
        <v>61</v>
      </c>
      <c r="N47" t="s">
        <v>68</v>
      </c>
    </row>
    <row r="48" spans="2:14" ht="10.5" customHeight="1">
      <c r="B48" t="s">
        <v>19</v>
      </c>
      <c r="C48">
        <v>28874751</v>
      </c>
      <c r="D48" t="s">
        <v>672</v>
      </c>
      <c r="E48" t="s">
        <v>673</v>
      </c>
      <c r="F48" t="s">
        <v>44</v>
      </c>
      <c r="G48" t="s">
        <v>674</v>
      </c>
      <c r="H48" t="s">
        <v>515</v>
      </c>
      <c r="J48" t="s">
        <v>71</v>
      </c>
      <c r="K48" t="s">
        <v>71</v>
      </c>
      <c r="L48" t="s">
        <v>76</v>
      </c>
      <c r="M48" t="s">
        <v>61</v>
      </c>
      <c r="N48" t="s">
        <v>238</v>
      </c>
    </row>
    <row r="49" spans="2:14" ht="10.5" customHeight="1">
      <c r="B49" t="s">
        <v>19</v>
      </c>
      <c r="C49">
        <v>30833658</v>
      </c>
      <c r="D49" t="s">
        <v>675</v>
      </c>
      <c r="E49" t="s">
        <v>676</v>
      </c>
      <c r="F49" t="s">
        <v>677</v>
      </c>
      <c r="G49" t="s">
        <v>678</v>
      </c>
      <c r="H49" t="s">
        <v>515</v>
      </c>
      <c r="J49" t="s">
        <v>572</v>
      </c>
      <c r="K49" t="s">
        <v>679</v>
      </c>
      <c r="L49" t="s">
        <v>680</v>
      </c>
      <c r="M49" t="s">
        <v>61</v>
      </c>
      <c r="N49" t="s">
        <v>238</v>
      </c>
    </row>
    <row r="50" spans="2:14" ht="10.5" customHeight="1">
      <c r="B50" t="s">
        <v>19</v>
      </c>
      <c r="C50">
        <v>31033488</v>
      </c>
      <c r="D50" t="s">
        <v>681</v>
      </c>
      <c r="E50" t="s">
        <v>682</v>
      </c>
      <c r="F50" t="s">
        <v>625</v>
      </c>
      <c r="G50" t="s">
        <v>683</v>
      </c>
      <c r="H50" t="s">
        <v>515</v>
      </c>
      <c r="J50" t="s">
        <v>556</v>
      </c>
      <c r="K50" t="s">
        <v>684</v>
      </c>
      <c r="L50" t="s">
        <v>685</v>
      </c>
      <c r="M50" t="s">
        <v>61</v>
      </c>
      <c r="N50" t="s">
        <v>68</v>
      </c>
    </row>
    <row r="51" spans="2:14" ht="10.5" customHeight="1">
      <c r="B51" t="s">
        <v>19</v>
      </c>
      <c r="C51">
        <v>28447354</v>
      </c>
      <c r="D51" t="s">
        <v>686</v>
      </c>
      <c r="E51" t="s">
        <v>687</v>
      </c>
      <c r="F51" t="s">
        <v>677</v>
      </c>
      <c r="G51" t="s">
        <v>688</v>
      </c>
      <c r="H51" t="s">
        <v>515</v>
      </c>
      <c r="J51" t="s">
        <v>572</v>
      </c>
      <c r="K51" t="s">
        <v>610</v>
      </c>
      <c r="L51" t="s">
        <v>611</v>
      </c>
      <c r="M51" t="s">
        <v>61</v>
      </c>
      <c r="N51" t="s">
        <v>68</v>
      </c>
    </row>
    <row r="52" spans="2:14" ht="10.5" customHeight="1">
      <c r="B52" t="s">
        <v>19</v>
      </c>
      <c r="C52">
        <v>31423553</v>
      </c>
      <c r="D52" t="s">
        <v>689</v>
      </c>
      <c r="E52" t="s">
        <v>690</v>
      </c>
      <c r="F52" t="s">
        <v>625</v>
      </c>
      <c r="G52" t="s">
        <v>691</v>
      </c>
      <c r="H52" t="s">
        <v>515</v>
      </c>
      <c r="J52" t="s">
        <v>556</v>
      </c>
      <c r="K52" t="s">
        <v>692</v>
      </c>
      <c r="L52" t="s">
        <v>693</v>
      </c>
      <c r="M52" t="s">
        <v>61</v>
      </c>
      <c r="N52" t="s">
        <v>238</v>
      </c>
    </row>
    <row r="53" spans="2:14" ht="10.5" customHeight="1">
      <c r="B53" t="s">
        <v>19</v>
      </c>
      <c r="C53">
        <v>26790667</v>
      </c>
      <c r="D53" t="s">
        <v>694</v>
      </c>
      <c r="E53" t="s">
        <v>695</v>
      </c>
      <c r="F53" t="s">
        <v>677</v>
      </c>
      <c r="G53" t="s">
        <v>696</v>
      </c>
      <c r="H53" t="s">
        <v>515</v>
      </c>
      <c r="J53" t="s">
        <v>572</v>
      </c>
      <c r="K53" t="s">
        <v>610</v>
      </c>
      <c r="L53" t="s">
        <v>611</v>
      </c>
      <c r="M53" t="s">
        <v>61</v>
      </c>
      <c r="N53" t="s">
        <v>68</v>
      </c>
    </row>
    <row r="54" spans="2:14" ht="10.5" customHeight="1">
      <c r="B54" t="s">
        <v>19</v>
      </c>
      <c r="C54">
        <v>26459660</v>
      </c>
      <c r="D54" t="s">
        <v>697</v>
      </c>
      <c r="E54" t="s">
        <v>698</v>
      </c>
      <c r="F54" t="s">
        <v>614</v>
      </c>
      <c r="G54" t="s">
        <v>699</v>
      </c>
      <c r="H54" t="s">
        <v>515</v>
      </c>
      <c r="J54" t="s">
        <v>578</v>
      </c>
      <c r="K54" t="s">
        <v>700</v>
      </c>
      <c r="L54" t="s">
        <v>701</v>
      </c>
      <c r="M54" t="s">
        <v>61</v>
      </c>
      <c r="N54" t="s">
        <v>68</v>
      </c>
    </row>
    <row r="55" spans="2:14" ht="10.5" customHeight="1">
      <c r="B55" t="s">
        <v>19</v>
      </c>
      <c r="C55">
        <v>30371438</v>
      </c>
      <c r="D55" t="s">
        <v>702</v>
      </c>
      <c r="E55" t="s">
        <v>703</v>
      </c>
      <c r="F55" t="s">
        <v>44</v>
      </c>
      <c r="G55" t="s">
        <v>704</v>
      </c>
      <c r="H55" t="s">
        <v>515</v>
      </c>
      <c r="J55" t="s">
        <v>556</v>
      </c>
      <c r="K55" t="s">
        <v>670</v>
      </c>
      <c r="L55" t="s">
        <v>671</v>
      </c>
      <c r="M55" t="s">
        <v>61</v>
      </c>
      <c r="N55" t="s">
        <v>238</v>
      </c>
    </row>
    <row r="56" spans="2:14" ht="10.5" customHeight="1">
      <c r="B56" t="s">
        <v>19</v>
      </c>
      <c r="C56">
        <v>27565705</v>
      </c>
      <c r="D56" t="s">
        <v>705</v>
      </c>
      <c r="E56" t="s">
        <v>706</v>
      </c>
      <c r="F56" t="s">
        <v>614</v>
      </c>
      <c r="G56" t="s">
        <v>707</v>
      </c>
      <c r="H56" t="s">
        <v>515</v>
      </c>
      <c r="J56" t="s">
        <v>578</v>
      </c>
      <c r="K56" t="s">
        <v>708</v>
      </c>
      <c r="L56" t="s">
        <v>709</v>
      </c>
      <c r="M56" t="s">
        <v>61</v>
      </c>
      <c r="N56" t="s">
        <v>238</v>
      </c>
    </row>
    <row r="57" spans="2:14" ht="10.5" customHeight="1">
      <c r="B57" t="s">
        <v>19</v>
      </c>
      <c r="C57">
        <v>27576624</v>
      </c>
      <c r="D57" t="s">
        <v>710</v>
      </c>
      <c r="E57" t="s">
        <v>711</v>
      </c>
      <c r="F57" t="s">
        <v>677</v>
      </c>
      <c r="G57" t="s">
        <v>712</v>
      </c>
      <c r="H57" t="s">
        <v>515</v>
      </c>
      <c r="J57" t="s">
        <v>572</v>
      </c>
      <c r="K57" t="s">
        <v>610</v>
      </c>
      <c r="L57" t="s">
        <v>611</v>
      </c>
      <c r="M57" t="s">
        <v>61</v>
      </c>
      <c r="N57" t="s">
        <v>68</v>
      </c>
    </row>
    <row r="58" spans="2:14" ht="10.5" customHeight="1">
      <c r="B58" t="s">
        <v>19</v>
      </c>
      <c r="C58">
        <v>31655874</v>
      </c>
      <c r="D58" t="s">
        <v>713</v>
      </c>
      <c r="E58" t="s">
        <v>714</v>
      </c>
      <c r="F58" t="s">
        <v>715</v>
      </c>
      <c r="G58" t="s">
        <v>716</v>
      </c>
      <c r="H58" t="s">
        <v>517</v>
      </c>
      <c r="J58" t="s">
        <v>71</v>
      </c>
      <c r="K58" t="s">
        <v>71</v>
      </c>
      <c r="L58" t="s">
        <v>76</v>
      </c>
      <c r="M58" t="s">
        <v>61</v>
      </c>
      <c r="N58" t="s">
        <v>68</v>
      </c>
    </row>
    <row r="59" spans="2:14" ht="10.5" customHeight="1">
      <c r="B59" t="s">
        <v>19</v>
      </c>
      <c r="C59">
        <v>28145675</v>
      </c>
      <c r="D59" t="s">
        <v>38</v>
      </c>
      <c r="E59" t="s">
        <v>41</v>
      </c>
      <c r="F59" t="s">
        <v>44</v>
      </c>
      <c r="G59" t="s">
        <v>47</v>
      </c>
      <c r="H59" t="s">
        <v>515</v>
      </c>
      <c r="J59" t="s">
        <v>71</v>
      </c>
      <c r="K59" t="s">
        <v>71</v>
      </c>
      <c r="L59" t="s">
        <v>76</v>
      </c>
      <c r="M59" t="s">
        <v>61</v>
      </c>
      <c r="N59" t="s">
        <v>238</v>
      </c>
    </row>
    <row r="60" spans="2:14" ht="10.5" customHeight="1">
      <c r="B60" t="s">
        <v>19</v>
      </c>
      <c r="C60">
        <v>31342192</v>
      </c>
      <c r="D60" t="s">
        <v>717</v>
      </c>
      <c r="E60" t="s">
        <v>718</v>
      </c>
      <c r="F60" t="s">
        <v>44</v>
      </c>
      <c r="G60" t="s">
        <v>719</v>
      </c>
      <c r="J60" t="s">
        <v>554</v>
      </c>
      <c r="K60" t="s">
        <v>554</v>
      </c>
      <c r="L60" t="s">
        <v>555</v>
      </c>
      <c r="N60" t="s">
        <v>68</v>
      </c>
    </row>
    <row r="61" spans="2:14" ht="10.5" customHeight="1">
      <c r="B61" t="s">
        <v>19</v>
      </c>
      <c r="C61">
        <v>31342192</v>
      </c>
      <c r="D61" t="s">
        <v>717</v>
      </c>
      <c r="E61" t="s">
        <v>718</v>
      </c>
      <c r="F61" t="s">
        <v>44</v>
      </c>
      <c r="G61" t="s">
        <v>719</v>
      </c>
      <c r="H61" t="s">
        <v>515</v>
      </c>
      <c r="J61" t="s">
        <v>556</v>
      </c>
      <c r="K61" t="s">
        <v>684</v>
      </c>
      <c r="L61" t="s">
        <v>685</v>
      </c>
      <c r="M61" t="s">
        <v>61</v>
      </c>
      <c r="N61" t="s">
        <v>68</v>
      </c>
    </row>
    <row r="62" spans="2:14" ht="10.5" customHeight="1">
      <c r="B62" t="s">
        <v>19</v>
      </c>
      <c r="C62">
        <v>31342192</v>
      </c>
      <c r="D62" t="s">
        <v>717</v>
      </c>
      <c r="E62" t="s">
        <v>718</v>
      </c>
      <c r="F62" t="s">
        <v>44</v>
      </c>
      <c r="G62" t="s">
        <v>719</v>
      </c>
      <c r="H62" t="s">
        <v>515</v>
      </c>
      <c r="J62" t="s">
        <v>556</v>
      </c>
      <c r="K62" t="s">
        <v>720</v>
      </c>
      <c r="L62" t="s">
        <v>721</v>
      </c>
      <c r="M62" t="s">
        <v>61</v>
      </c>
      <c r="N62" t="s">
        <v>68</v>
      </c>
    </row>
    <row r="63" spans="2:14" ht="10.5" customHeight="1">
      <c r="B63" t="s">
        <v>19</v>
      </c>
      <c r="C63">
        <v>31342192</v>
      </c>
      <c r="D63" t="s">
        <v>717</v>
      </c>
      <c r="E63" t="s">
        <v>718</v>
      </c>
      <c r="F63" t="s">
        <v>44</v>
      </c>
      <c r="G63" t="s">
        <v>719</v>
      </c>
      <c r="H63" t="s">
        <v>515</v>
      </c>
      <c r="J63" t="s">
        <v>71</v>
      </c>
      <c r="K63" t="s">
        <v>71</v>
      </c>
      <c r="L63" t="s">
        <v>76</v>
      </c>
      <c r="M63" t="s">
        <v>61</v>
      </c>
      <c r="N63" t="s">
        <v>68</v>
      </c>
    </row>
    <row r="64" spans="2:14" ht="10.5" customHeight="1">
      <c r="B64" t="s">
        <v>19</v>
      </c>
      <c r="C64">
        <v>26459562</v>
      </c>
      <c r="D64" t="s">
        <v>722</v>
      </c>
      <c r="E64" t="s">
        <v>723</v>
      </c>
      <c r="F64" t="s">
        <v>625</v>
      </c>
      <c r="G64" t="s">
        <v>724</v>
      </c>
      <c r="H64" t="s">
        <v>515</v>
      </c>
      <c r="J64" t="s">
        <v>556</v>
      </c>
      <c r="K64" t="s">
        <v>557</v>
      </c>
      <c r="L64" t="s">
        <v>558</v>
      </c>
      <c r="M64" t="s">
        <v>61</v>
      </c>
      <c r="N64" t="s">
        <v>68</v>
      </c>
    </row>
    <row r="65" spans="2:14" ht="10.5" customHeight="1">
      <c r="B65" t="s">
        <v>19</v>
      </c>
      <c r="C65">
        <v>26612140</v>
      </c>
      <c r="D65" t="s">
        <v>725</v>
      </c>
      <c r="E65" t="s">
        <v>726</v>
      </c>
      <c r="F65" t="s">
        <v>727</v>
      </c>
      <c r="G65" t="s">
        <v>728</v>
      </c>
      <c r="H65" t="s">
        <v>515</v>
      </c>
      <c r="J65" t="s">
        <v>598</v>
      </c>
      <c r="K65" t="s">
        <v>729</v>
      </c>
      <c r="L65" t="s">
        <v>730</v>
      </c>
      <c r="M65" t="s">
        <v>61</v>
      </c>
      <c r="N65" t="s">
        <v>238</v>
      </c>
    </row>
    <row r="66" spans="2:14" ht="10.5" customHeight="1">
      <c r="B66" t="s">
        <v>19</v>
      </c>
      <c r="C66">
        <v>27576612</v>
      </c>
      <c r="D66" t="s">
        <v>731</v>
      </c>
      <c r="E66" t="s">
        <v>732</v>
      </c>
      <c r="F66" t="s">
        <v>677</v>
      </c>
      <c r="G66" t="s">
        <v>733</v>
      </c>
      <c r="H66" t="s">
        <v>515</v>
      </c>
      <c r="J66" t="s">
        <v>572</v>
      </c>
      <c r="K66" t="s">
        <v>610</v>
      </c>
      <c r="L66" t="s">
        <v>611</v>
      </c>
      <c r="M66" t="s">
        <v>61</v>
      </c>
      <c r="N66" t="s">
        <v>68</v>
      </c>
    </row>
    <row r="67" spans="2:14" ht="10.5" customHeight="1">
      <c r="B67" t="s">
        <v>19</v>
      </c>
      <c r="C67">
        <v>26459608</v>
      </c>
      <c r="D67" t="s">
        <v>734</v>
      </c>
      <c r="E67" t="s">
        <v>735</v>
      </c>
      <c r="F67" t="s">
        <v>44</v>
      </c>
      <c r="G67" t="s">
        <v>736</v>
      </c>
      <c r="J67" t="s">
        <v>554</v>
      </c>
      <c r="K67" t="s">
        <v>554</v>
      </c>
      <c r="L67" t="s">
        <v>555</v>
      </c>
      <c r="N67" t="s">
        <v>68</v>
      </c>
    </row>
    <row r="68" spans="2:14" ht="10.5" customHeight="1">
      <c r="B68" t="s">
        <v>19</v>
      </c>
      <c r="C68">
        <v>26459608</v>
      </c>
      <c r="D68" t="s">
        <v>734</v>
      </c>
      <c r="E68" t="s">
        <v>735</v>
      </c>
      <c r="F68" t="s">
        <v>44</v>
      </c>
      <c r="G68" t="s">
        <v>736</v>
      </c>
      <c r="H68" t="s">
        <v>515</v>
      </c>
      <c r="J68" t="s">
        <v>556</v>
      </c>
      <c r="K68" t="s">
        <v>684</v>
      </c>
      <c r="L68" t="s">
        <v>685</v>
      </c>
      <c r="M68" t="s">
        <v>61</v>
      </c>
      <c r="N68" t="s">
        <v>238</v>
      </c>
    </row>
    <row r="69" spans="2:14" ht="10.5" customHeight="1">
      <c r="B69" t="s">
        <v>19</v>
      </c>
      <c r="C69">
        <v>26459608</v>
      </c>
      <c r="D69" t="s">
        <v>734</v>
      </c>
      <c r="E69" t="s">
        <v>735</v>
      </c>
      <c r="F69" t="s">
        <v>44</v>
      </c>
      <c r="G69" t="s">
        <v>736</v>
      </c>
      <c r="J69" t="s">
        <v>556</v>
      </c>
      <c r="K69" t="s">
        <v>670</v>
      </c>
      <c r="L69" t="s">
        <v>671</v>
      </c>
      <c r="N69" t="s">
        <v>68</v>
      </c>
    </row>
    <row r="70" spans="2:14" ht="10.5" customHeight="1">
      <c r="B70" t="s">
        <v>19</v>
      </c>
      <c r="C70">
        <v>26459608</v>
      </c>
      <c r="D70" t="s">
        <v>734</v>
      </c>
      <c r="E70" t="s">
        <v>735</v>
      </c>
      <c r="F70" t="s">
        <v>44</v>
      </c>
      <c r="G70" t="s">
        <v>736</v>
      </c>
      <c r="J70" t="s">
        <v>556</v>
      </c>
      <c r="K70" t="s">
        <v>557</v>
      </c>
      <c r="L70" t="s">
        <v>558</v>
      </c>
      <c r="N70" t="s">
        <v>68</v>
      </c>
    </row>
    <row r="71" spans="2:14" ht="10.5" customHeight="1">
      <c r="B71" t="s">
        <v>19</v>
      </c>
      <c r="C71">
        <v>26459608</v>
      </c>
      <c r="D71" t="s">
        <v>734</v>
      </c>
      <c r="E71" t="s">
        <v>735</v>
      </c>
      <c r="F71" t="s">
        <v>44</v>
      </c>
      <c r="G71" t="s">
        <v>736</v>
      </c>
      <c r="J71" t="s">
        <v>556</v>
      </c>
      <c r="K71" t="s">
        <v>559</v>
      </c>
      <c r="L71" t="s">
        <v>560</v>
      </c>
      <c r="N71" t="s">
        <v>68</v>
      </c>
    </row>
    <row r="72" spans="2:14" ht="10.5" customHeight="1">
      <c r="B72" t="s">
        <v>19</v>
      </c>
      <c r="C72">
        <v>26459608</v>
      </c>
      <c r="D72" t="s">
        <v>734</v>
      </c>
      <c r="E72" t="s">
        <v>735</v>
      </c>
      <c r="F72" t="s">
        <v>44</v>
      </c>
      <c r="G72" t="s">
        <v>736</v>
      </c>
      <c r="H72" t="s">
        <v>515</v>
      </c>
      <c r="J72" t="s">
        <v>556</v>
      </c>
      <c r="K72" t="s">
        <v>737</v>
      </c>
      <c r="L72" t="s">
        <v>738</v>
      </c>
      <c r="M72" t="s">
        <v>61</v>
      </c>
      <c r="N72" t="s">
        <v>238</v>
      </c>
    </row>
    <row r="73" spans="2:14" ht="10.5" customHeight="1">
      <c r="B73" t="s">
        <v>19</v>
      </c>
      <c r="C73">
        <v>26459608</v>
      </c>
      <c r="D73" t="s">
        <v>734</v>
      </c>
      <c r="E73" t="s">
        <v>735</v>
      </c>
      <c r="F73" t="s">
        <v>44</v>
      </c>
      <c r="G73" t="s">
        <v>736</v>
      </c>
      <c r="H73" t="s">
        <v>515</v>
      </c>
      <c r="J73" t="s">
        <v>556</v>
      </c>
      <c r="K73" t="s">
        <v>720</v>
      </c>
      <c r="L73" t="s">
        <v>721</v>
      </c>
      <c r="M73" t="s">
        <v>61</v>
      </c>
      <c r="N73" t="s">
        <v>238</v>
      </c>
    </row>
    <row r="74" spans="2:14" ht="10.5" customHeight="1">
      <c r="B74" t="s">
        <v>19</v>
      </c>
      <c r="C74">
        <v>26459608</v>
      </c>
      <c r="D74" t="s">
        <v>734</v>
      </c>
      <c r="E74" t="s">
        <v>735</v>
      </c>
      <c r="F74" t="s">
        <v>44</v>
      </c>
      <c r="G74" t="s">
        <v>736</v>
      </c>
      <c r="J74" t="s">
        <v>556</v>
      </c>
      <c r="K74" t="s">
        <v>632</v>
      </c>
      <c r="L74" t="s">
        <v>633</v>
      </c>
      <c r="N74" t="s">
        <v>68</v>
      </c>
    </row>
    <row r="75" spans="2:14" ht="10.5" customHeight="1">
      <c r="B75" t="s">
        <v>19</v>
      </c>
      <c r="C75">
        <v>26459608</v>
      </c>
      <c r="D75" t="s">
        <v>734</v>
      </c>
      <c r="E75" t="s">
        <v>735</v>
      </c>
      <c r="F75" t="s">
        <v>44</v>
      </c>
      <c r="G75" t="s">
        <v>736</v>
      </c>
      <c r="J75" t="s">
        <v>556</v>
      </c>
      <c r="K75" t="s">
        <v>692</v>
      </c>
      <c r="L75" t="s">
        <v>693</v>
      </c>
      <c r="N75" t="s">
        <v>68</v>
      </c>
    </row>
    <row r="76" spans="2:14" ht="10.5" customHeight="1">
      <c r="B76" t="s">
        <v>19</v>
      </c>
      <c r="C76">
        <v>26459608</v>
      </c>
      <c r="D76" t="s">
        <v>734</v>
      </c>
      <c r="E76" t="s">
        <v>735</v>
      </c>
      <c r="F76" t="s">
        <v>44</v>
      </c>
      <c r="G76" t="s">
        <v>736</v>
      </c>
      <c r="H76" t="s">
        <v>515</v>
      </c>
      <c r="J76" t="s">
        <v>556</v>
      </c>
      <c r="K76" t="s">
        <v>739</v>
      </c>
      <c r="L76" t="s">
        <v>740</v>
      </c>
      <c r="M76" t="s">
        <v>61</v>
      </c>
      <c r="N76" t="s">
        <v>238</v>
      </c>
    </row>
    <row r="77" spans="2:14" ht="10.5" customHeight="1">
      <c r="B77" t="s">
        <v>19</v>
      </c>
      <c r="C77">
        <v>26459608</v>
      </c>
      <c r="D77" t="s">
        <v>734</v>
      </c>
      <c r="E77" t="s">
        <v>735</v>
      </c>
      <c r="F77" t="s">
        <v>44</v>
      </c>
      <c r="G77" t="s">
        <v>736</v>
      </c>
      <c r="J77" t="s">
        <v>561</v>
      </c>
      <c r="K77" t="s">
        <v>561</v>
      </c>
      <c r="L77" t="s">
        <v>562</v>
      </c>
      <c r="N77" t="s">
        <v>68</v>
      </c>
    </row>
    <row r="78" spans="2:14" ht="10.5" customHeight="1">
      <c r="B78" t="s">
        <v>19</v>
      </c>
      <c r="C78">
        <v>26459608</v>
      </c>
      <c r="D78" t="s">
        <v>734</v>
      </c>
      <c r="E78" t="s">
        <v>735</v>
      </c>
      <c r="F78" t="s">
        <v>44</v>
      </c>
      <c r="G78" t="s">
        <v>736</v>
      </c>
      <c r="H78" t="s">
        <v>515</v>
      </c>
      <c r="J78" t="s">
        <v>71</v>
      </c>
      <c r="K78" t="s">
        <v>71</v>
      </c>
      <c r="L78" t="s">
        <v>76</v>
      </c>
      <c r="M78" t="s">
        <v>61</v>
      </c>
      <c r="N78" t="s">
        <v>238</v>
      </c>
    </row>
    <row r="79" spans="2:14" ht="10.5" customHeight="1">
      <c r="B79" t="s">
        <v>19</v>
      </c>
      <c r="C79">
        <v>26459608</v>
      </c>
      <c r="D79" t="s">
        <v>734</v>
      </c>
      <c r="E79" t="s">
        <v>735</v>
      </c>
      <c r="F79" t="s">
        <v>44</v>
      </c>
      <c r="G79" t="s">
        <v>736</v>
      </c>
      <c r="J79" t="s">
        <v>563</v>
      </c>
      <c r="K79" t="s">
        <v>564</v>
      </c>
      <c r="L79" t="s">
        <v>565</v>
      </c>
      <c r="N79" t="s">
        <v>68</v>
      </c>
    </row>
    <row r="80" spans="2:14" ht="10.5" customHeight="1">
      <c r="B80" t="s">
        <v>19</v>
      </c>
      <c r="C80">
        <v>26459608</v>
      </c>
      <c r="D80" t="s">
        <v>734</v>
      </c>
      <c r="E80" t="s">
        <v>735</v>
      </c>
      <c r="F80" t="s">
        <v>44</v>
      </c>
      <c r="G80" t="s">
        <v>736</v>
      </c>
      <c r="J80" t="s">
        <v>563</v>
      </c>
      <c r="K80" t="s">
        <v>634</v>
      </c>
      <c r="L80" t="s">
        <v>635</v>
      </c>
      <c r="N80" t="s">
        <v>68</v>
      </c>
    </row>
    <row r="81" spans="2:14" ht="10.5" customHeight="1">
      <c r="B81" t="s">
        <v>19</v>
      </c>
      <c r="C81">
        <v>26459608</v>
      </c>
      <c r="D81" t="s">
        <v>734</v>
      </c>
      <c r="E81" t="s">
        <v>735</v>
      </c>
      <c r="F81" t="s">
        <v>44</v>
      </c>
      <c r="G81" t="s">
        <v>736</v>
      </c>
      <c r="J81" t="s">
        <v>563</v>
      </c>
      <c r="K81" t="s">
        <v>566</v>
      </c>
      <c r="L81" t="s">
        <v>567</v>
      </c>
      <c r="N81" t="s">
        <v>68</v>
      </c>
    </row>
    <row r="82" spans="2:14" ht="10.5" customHeight="1">
      <c r="B82" t="s">
        <v>19</v>
      </c>
      <c r="C82">
        <v>26459608</v>
      </c>
      <c r="D82" t="s">
        <v>734</v>
      </c>
      <c r="E82" t="s">
        <v>735</v>
      </c>
      <c r="F82" t="s">
        <v>44</v>
      </c>
      <c r="G82" t="s">
        <v>736</v>
      </c>
      <c r="J82" t="s">
        <v>563</v>
      </c>
      <c r="K82" t="s">
        <v>741</v>
      </c>
      <c r="L82" t="s">
        <v>742</v>
      </c>
      <c r="N82" t="s">
        <v>68</v>
      </c>
    </row>
    <row r="83" spans="2:14" ht="10.5" customHeight="1">
      <c r="B83" t="s">
        <v>19</v>
      </c>
      <c r="C83">
        <v>26459608</v>
      </c>
      <c r="D83" t="s">
        <v>734</v>
      </c>
      <c r="E83" t="s">
        <v>735</v>
      </c>
      <c r="F83" t="s">
        <v>44</v>
      </c>
      <c r="G83" t="s">
        <v>736</v>
      </c>
      <c r="J83" t="s">
        <v>563</v>
      </c>
      <c r="K83" t="s">
        <v>568</v>
      </c>
      <c r="L83" t="s">
        <v>569</v>
      </c>
      <c r="N83" t="s">
        <v>68</v>
      </c>
    </row>
    <row r="84" spans="2:14" ht="10.5" customHeight="1">
      <c r="B84" t="s">
        <v>19</v>
      </c>
      <c r="C84">
        <v>26459608</v>
      </c>
      <c r="D84" t="s">
        <v>734</v>
      </c>
      <c r="E84" t="s">
        <v>735</v>
      </c>
      <c r="F84" t="s">
        <v>44</v>
      </c>
      <c r="G84" t="s">
        <v>736</v>
      </c>
      <c r="J84" t="s">
        <v>563</v>
      </c>
      <c r="K84" t="s">
        <v>570</v>
      </c>
      <c r="L84" t="s">
        <v>571</v>
      </c>
      <c r="N84" t="s">
        <v>68</v>
      </c>
    </row>
    <row r="85" spans="2:14" ht="10.5" customHeight="1">
      <c r="B85" t="s">
        <v>19</v>
      </c>
      <c r="C85">
        <v>26459596</v>
      </c>
      <c r="D85" t="s">
        <v>743</v>
      </c>
      <c r="E85" t="s">
        <v>744</v>
      </c>
      <c r="F85" t="s">
        <v>44</v>
      </c>
      <c r="G85" t="s">
        <v>745</v>
      </c>
      <c r="H85" t="s">
        <v>515</v>
      </c>
      <c r="J85" t="s">
        <v>71</v>
      </c>
      <c r="K85" t="s">
        <v>71</v>
      </c>
      <c r="L85" t="s">
        <v>76</v>
      </c>
      <c r="M85" t="s">
        <v>61</v>
      </c>
      <c r="N85" t="s">
        <v>238</v>
      </c>
    </row>
    <row r="86" spans="2:14" ht="10.5" customHeight="1">
      <c r="B86" t="s">
        <v>19</v>
      </c>
      <c r="C86">
        <v>28263055</v>
      </c>
      <c r="D86" t="s">
        <v>746</v>
      </c>
      <c r="E86" t="s">
        <v>747</v>
      </c>
      <c r="F86" t="s">
        <v>44</v>
      </c>
      <c r="G86" t="s">
        <v>748</v>
      </c>
      <c r="H86" t="s">
        <v>515</v>
      </c>
      <c r="J86" t="s">
        <v>71</v>
      </c>
      <c r="K86" t="s">
        <v>71</v>
      </c>
      <c r="L86" t="s">
        <v>76</v>
      </c>
      <c r="M86" t="s">
        <v>61</v>
      </c>
      <c r="N86" t="s">
        <v>68</v>
      </c>
    </row>
    <row r="87" spans="2:14" ht="10.5" customHeight="1">
      <c r="B87" t="s">
        <v>19</v>
      </c>
      <c r="C87">
        <v>31213907</v>
      </c>
      <c r="D87" t="s">
        <v>749</v>
      </c>
      <c r="E87" t="s">
        <v>750</v>
      </c>
      <c r="F87" t="s">
        <v>625</v>
      </c>
      <c r="G87" t="s">
        <v>751</v>
      </c>
      <c r="H87" t="s">
        <v>515</v>
      </c>
      <c r="J87" t="s">
        <v>556</v>
      </c>
      <c r="K87" t="s">
        <v>739</v>
      </c>
      <c r="L87" t="s">
        <v>740</v>
      </c>
      <c r="M87" t="s">
        <v>61</v>
      </c>
      <c r="N87" t="s">
        <v>68</v>
      </c>
    </row>
    <row r="88" spans="2:14" ht="10.5" customHeight="1">
      <c r="B88" t="s">
        <v>19</v>
      </c>
      <c r="C88">
        <v>30925177</v>
      </c>
      <c r="D88" t="s">
        <v>752</v>
      </c>
      <c r="E88" t="s">
        <v>753</v>
      </c>
      <c r="F88" t="s">
        <v>44</v>
      </c>
      <c r="G88" t="s">
        <v>754</v>
      </c>
      <c r="H88" t="s">
        <v>515</v>
      </c>
      <c r="J88" t="s">
        <v>554</v>
      </c>
      <c r="K88" t="s">
        <v>554</v>
      </c>
      <c r="L88" t="s">
        <v>555</v>
      </c>
      <c r="M88" t="s">
        <v>61</v>
      </c>
      <c r="N88" t="s">
        <v>68</v>
      </c>
    </row>
    <row r="89" spans="2:14" ht="10.5" customHeight="1">
      <c r="B89" t="s">
        <v>19</v>
      </c>
      <c r="C89">
        <v>30925177</v>
      </c>
      <c r="D89" t="s">
        <v>752</v>
      </c>
      <c r="E89" t="s">
        <v>753</v>
      </c>
      <c r="F89" t="s">
        <v>44</v>
      </c>
      <c r="G89" t="s">
        <v>754</v>
      </c>
      <c r="H89" t="s">
        <v>515</v>
      </c>
      <c r="J89" t="s">
        <v>556</v>
      </c>
      <c r="K89" t="s">
        <v>755</v>
      </c>
      <c r="L89" t="s">
        <v>756</v>
      </c>
      <c r="M89" t="s">
        <v>61</v>
      </c>
      <c r="N89" t="s">
        <v>68</v>
      </c>
    </row>
    <row r="90" spans="2:14" ht="10.5" customHeight="1">
      <c r="B90" t="s">
        <v>19</v>
      </c>
      <c r="C90">
        <v>30925177</v>
      </c>
      <c r="D90" t="s">
        <v>752</v>
      </c>
      <c r="E90" t="s">
        <v>753</v>
      </c>
      <c r="F90" t="s">
        <v>44</v>
      </c>
      <c r="G90" t="s">
        <v>754</v>
      </c>
      <c r="H90" t="s">
        <v>515</v>
      </c>
      <c r="J90" t="s">
        <v>556</v>
      </c>
      <c r="K90" t="s">
        <v>684</v>
      </c>
      <c r="L90" t="s">
        <v>685</v>
      </c>
      <c r="M90" t="s">
        <v>61</v>
      </c>
      <c r="N90" t="s">
        <v>68</v>
      </c>
    </row>
    <row r="91" spans="2:14" ht="10.5" customHeight="1">
      <c r="B91" t="s">
        <v>19</v>
      </c>
      <c r="C91">
        <v>30925177</v>
      </c>
      <c r="D91" t="s">
        <v>752</v>
      </c>
      <c r="E91" t="s">
        <v>753</v>
      </c>
      <c r="F91" t="s">
        <v>44</v>
      </c>
      <c r="G91" t="s">
        <v>754</v>
      </c>
      <c r="H91" t="s">
        <v>515</v>
      </c>
      <c r="J91" t="s">
        <v>556</v>
      </c>
      <c r="K91" t="s">
        <v>670</v>
      </c>
      <c r="L91" t="s">
        <v>671</v>
      </c>
      <c r="M91" t="s">
        <v>61</v>
      </c>
      <c r="N91" t="s">
        <v>68</v>
      </c>
    </row>
    <row r="92" spans="2:14" ht="10.5" customHeight="1">
      <c r="B92" t="s">
        <v>19</v>
      </c>
      <c r="C92">
        <v>30925177</v>
      </c>
      <c r="D92" t="s">
        <v>752</v>
      </c>
      <c r="E92" t="s">
        <v>753</v>
      </c>
      <c r="F92" t="s">
        <v>44</v>
      </c>
      <c r="G92" t="s">
        <v>754</v>
      </c>
      <c r="H92" t="s">
        <v>515</v>
      </c>
      <c r="J92" t="s">
        <v>556</v>
      </c>
      <c r="K92" t="s">
        <v>557</v>
      </c>
      <c r="L92" t="s">
        <v>558</v>
      </c>
      <c r="M92" t="s">
        <v>61</v>
      </c>
      <c r="N92" t="s">
        <v>68</v>
      </c>
    </row>
    <row r="93" spans="2:14" ht="10.5" customHeight="1">
      <c r="B93" t="s">
        <v>19</v>
      </c>
      <c r="C93">
        <v>30925177</v>
      </c>
      <c r="D93" t="s">
        <v>752</v>
      </c>
      <c r="E93" t="s">
        <v>753</v>
      </c>
      <c r="F93" t="s">
        <v>44</v>
      </c>
      <c r="G93" t="s">
        <v>754</v>
      </c>
      <c r="H93" t="s">
        <v>515</v>
      </c>
      <c r="J93" t="s">
        <v>556</v>
      </c>
      <c r="K93" t="s">
        <v>737</v>
      </c>
      <c r="L93" t="s">
        <v>738</v>
      </c>
      <c r="M93" t="s">
        <v>61</v>
      </c>
      <c r="N93" t="s">
        <v>68</v>
      </c>
    </row>
    <row r="94" spans="2:14" ht="10.5" customHeight="1">
      <c r="B94" t="s">
        <v>19</v>
      </c>
      <c r="C94">
        <v>30925177</v>
      </c>
      <c r="D94" t="s">
        <v>752</v>
      </c>
      <c r="E94" t="s">
        <v>753</v>
      </c>
      <c r="F94" t="s">
        <v>44</v>
      </c>
      <c r="G94" t="s">
        <v>754</v>
      </c>
      <c r="H94" t="s">
        <v>515</v>
      </c>
      <c r="J94" t="s">
        <v>556</v>
      </c>
      <c r="K94" t="s">
        <v>632</v>
      </c>
      <c r="L94" t="s">
        <v>633</v>
      </c>
      <c r="M94" t="s">
        <v>61</v>
      </c>
      <c r="N94" t="s">
        <v>68</v>
      </c>
    </row>
    <row r="95" spans="2:14" ht="10.5" customHeight="1">
      <c r="B95" t="s">
        <v>19</v>
      </c>
      <c r="C95">
        <v>30925177</v>
      </c>
      <c r="D95" t="s">
        <v>752</v>
      </c>
      <c r="E95" t="s">
        <v>753</v>
      </c>
      <c r="F95" t="s">
        <v>44</v>
      </c>
      <c r="G95" t="s">
        <v>754</v>
      </c>
      <c r="H95" t="s">
        <v>515</v>
      </c>
      <c r="J95" t="s">
        <v>71</v>
      </c>
      <c r="K95" t="s">
        <v>71</v>
      </c>
      <c r="L95" t="s">
        <v>76</v>
      </c>
      <c r="M95" t="s">
        <v>61</v>
      </c>
      <c r="N95" t="s">
        <v>68</v>
      </c>
    </row>
    <row r="96" spans="2:14" ht="10.5" customHeight="1">
      <c r="B96" t="s">
        <v>19</v>
      </c>
      <c r="C96">
        <v>30925177</v>
      </c>
      <c r="D96" t="s">
        <v>752</v>
      </c>
      <c r="E96" t="s">
        <v>753</v>
      </c>
      <c r="F96" t="s">
        <v>44</v>
      </c>
      <c r="G96" t="s">
        <v>754</v>
      </c>
      <c r="H96" t="s">
        <v>515</v>
      </c>
      <c r="J96" t="s">
        <v>572</v>
      </c>
      <c r="K96" t="s">
        <v>573</v>
      </c>
      <c r="L96" t="s">
        <v>574</v>
      </c>
      <c r="M96" t="s">
        <v>61</v>
      </c>
      <c r="N96" t="s">
        <v>68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>
    <row r="1" ht="11.25" customHeight="1">
      <c r="A1" s="5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>
    <row r="1" ht="11.25" customHeight="1">
      <c r="A1" s="59"/>
    </row>
    <row r="2" ht="10.5" customHeight="1">
      <c r="B2" t="s">
        <v>757</v>
      </c>
    </row>
    <row r="3" ht="10.5" customHeight="1">
      <c r="B3" t="s">
        <v>758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72" customWidth="1"/>
    <col min="2" max="2" width="34.28125" style="172" customWidth="1"/>
    <col min="3" max="3" width="10.00390625" style="172" customWidth="1"/>
    <col min="4" max="4" width="21.421875" style="172" customWidth="1"/>
    <col min="5" max="5" width="28.57421875" style="0" customWidth="1"/>
    <col min="6" max="6" width="17.140625" style="0" customWidth="1"/>
  </cols>
  <sheetData>
    <row r="1" spans="1:6" ht="11.25" customHeight="1">
      <c r="A1" s="1" t="s">
        <v>759</v>
      </c>
      <c r="B1" s="1" t="s">
        <v>760</v>
      </c>
      <c r="C1" s="1" t="s">
        <v>75</v>
      </c>
      <c r="D1" s="1" t="s">
        <v>761</v>
      </c>
      <c r="E1" t="s">
        <v>70</v>
      </c>
      <c r="F1" t="s">
        <v>762</v>
      </c>
    </row>
    <row r="2" spans="1:6" ht="10.5" customHeight="1">
      <c r="A2" s="1" t="s">
        <v>641</v>
      </c>
      <c r="B2" s="1" t="s">
        <v>641</v>
      </c>
      <c r="C2" s="1" t="s">
        <v>642</v>
      </c>
      <c r="D2" s="1" t="s">
        <v>763</v>
      </c>
      <c r="E2" t="s">
        <v>641</v>
      </c>
      <c r="F2" t="s">
        <v>764</v>
      </c>
    </row>
    <row r="3" spans="1:6" ht="10.5" customHeight="1">
      <c r="A3" s="1" t="s">
        <v>627</v>
      </c>
      <c r="B3" s="1" t="s">
        <v>628</v>
      </c>
      <c r="C3" s="1" t="s">
        <v>629</v>
      </c>
      <c r="D3" s="1" t="s">
        <v>765</v>
      </c>
      <c r="E3" t="s">
        <v>627</v>
      </c>
      <c r="F3" t="s">
        <v>766</v>
      </c>
    </row>
    <row r="4" spans="1:6" ht="10.5" customHeight="1">
      <c r="A4" s="1" t="s">
        <v>627</v>
      </c>
      <c r="B4" s="1" t="s">
        <v>627</v>
      </c>
      <c r="C4" s="1" t="s">
        <v>767</v>
      </c>
      <c r="D4" s="1" t="s">
        <v>768</v>
      </c>
      <c r="E4" t="s">
        <v>554</v>
      </c>
      <c r="F4" t="s">
        <v>769</v>
      </c>
    </row>
    <row r="5" spans="1:6" ht="10.5" customHeight="1">
      <c r="A5" s="1" t="s">
        <v>627</v>
      </c>
      <c r="B5" s="1" t="s">
        <v>770</v>
      </c>
      <c r="C5" s="1" t="s">
        <v>771</v>
      </c>
      <c r="D5" s="1" t="s">
        <v>772</v>
      </c>
      <c r="E5" t="s">
        <v>556</v>
      </c>
      <c r="F5" t="s">
        <v>773</v>
      </c>
    </row>
    <row r="6" spans="1:6" ht="10.5" customHeight="1">
      <c r="A6" s="1" t="s">
        <v>627</v>
      </c>
      <c r="B6" s="1" t="s">
        <v>630</v>
      </c>
      <c r="C6" s="1" t="s">
        <v>631</v>
      </c>
      <c r="D6" s="1" t="s">
        <v>765</v>
      </c>
      <c r="E6" t="s">
        <v>578</v>
      </c>
      <c r="F6" t="s">
        <v>774</v>
      </c>
    </row>
    <row r="7" spans="1:6" ht="10.5" customHeight="1">
      <c r="A7" s="173" t="s">
        <v>554</v>
      </c>
      <c r="B7" s="173" t="s">
        <v>554</v>
      </c>
      <c r="C7" s="173" t="s">
        <v>555</v>
      </c>
      <c r="D7" s="173" t="s">
        <v>775</v>
      </c>
      <c r="E7" t="s">
        <v>561</v>
      </c>
      <c r="F7" t="s">
        <v>776</v>
      </c>
    </row>
    <row r="8" spans="1:6" ht="10.5" customHeight="1">
      <c r="A8" s="173" t="s">
        <v>556</v>
      </c>
      <c r="B8" s="173" t="s">
        <v>755</v>
      </c>
      <c r="C8" s="173" t="s">
        <v>756</v>
      </c>
      <c r="D8" s="173" t="s">
        <v>777</v>
      </c>
      <c r="E8" t="s">
        <v>583</v>
      </c>
      <c r="F8" t="s">
        <v>778</v>
      </c>
    </row>
    <row r="9" spans="1:6" ht="10.5" customHeight="1">
      <c r="A9" s="173" t="s">
        <v>556</v>
      </c>
      <c r="B9" s="173" t="s">
        <v>556</v>
      </c>
      <c r="C9" s="173" t="s">
        <v>779</v>
      </c>
      <c r="D9" s="173" t="s">
        <v>768</v>
      </c>
      <c r="E9" t="s">
        <v>643</v>
      </c>
      <c r="F9" t="s">
        <v>780</v>
      </c>
    </row>
    <row r="10" spans="1:6" ht="10.5" customHeight="1">
      <c r="A10" s="173" t="s">
        <v>556</v>
      </c>
      <c r="B10" s="173" t="s">
        <v>684</v>
      </c>
      <c r="C10" s="173" t="s">
        <v>685</v>
      </c>
      <c r="D10" s="173" t="s">
        <v>781</v>
      </c>
      <c r="E10" t="s">
        <v>71</v>
      </c>
      <c r="F10" t="s">
        <v>782</v>
      </c>
    </row>
    <row r="11" spans="1:6" ht="10.5" customHeight="1">
      <c r="A11" s="173" t="s">
        <v>556</v>
      </c>
      <c r="B11" s="173" t="s">
        <v>670</v>
      </c>
      <c r="C11" s="173" t="s">
        <v>671</v>
      </c>
      <c r="D11" s="173" t="s">
        <v>765</v>
      </c>
      <c r="E11" t="s">
        <v>598</v>
      </c>
      <c r="F11" t="s">
        <v>783</v>
      </c>
    </row>
    <row r="12" spans="1:6" ht="10.5" customHeight="1">
      <c r="A12" s="173" t="s">
        <v>556</v>
      </c>
      <c r="B12" s="173" t="s">
        <v>784</v>
      </c>
      <c r="C12" s="173" t="s">
        <v>785</v>
      </c>
      <c r="D12" s="173" t="s">
        <v>772</v>
      </c>
      <c r="E12" t="s">
        <v>603</v>
      </c>
      <c r="F12" t="s">
        <v>786</v>
      </c>
    </row>
    <row r="13" spans="1:6" ht="10.5" customHeight="1">
      <c r="A13" s="173" t="s">
        <v>556</v>
      </c>
      <c r="B13" s="173" t="s">
        <v>557</v>
      </c>
      <c r="C13" s="173" t="s">
        <v>558</v>
      </c>
      <c r="D13" s="173" t="s">
        <v>765</v>
      </c>
      <c r="E13" t="s">
        <v>563</v>
      </c>
      <c r="F13" t="s">
        <v>787</v>
      </c>
    </row>
    <row r="14" spans="1:6" ht="10.5" customHeight="1">
      <c r="A14" s="173" t="s">
        <v>556</v>
      </c>
      <c r="B14" s="173" t="s">
        <v>559</v>
      </c>
      <c r="C14" s="173" t="s">
        <v>560</v>
      </c>
      <c r="D14" s="173" t="s">
        <v>765</v>
      </c>
      <c r="E14" t="s">
        <v>572</v>
      </c>
      <c r="F14" t="s">
        <v>788</v>
      </c>
    </row>
    <row r="15" spans="1:6" ht="10.5" customHeight="1">
      <c r="A15" s="173" t="s">
        <v>556</v>
      </c>
      <c r="B15" s="173" t="s">
        <v>737</v>
      </c>
      <c r="C15" s="173" t="s">
        <v>738</v>
      </c>
      <c r="D15" s="173" t="s">
        <v>765</v>
      </c>
      <c r="E15" t="s">
        <v>658</v>
      </c>
      <c r="F15" t="s">
        <v>789</v>
      </c>
    </row>
    <row r="16" spans="1:4" ht="10.5" customHeight="1">
      <c r="A16" s="173" t="s">
        <v>556</v>
      </c>
      <c r="B16" s="173" t="s">
        <v>720</v>
      </c>
      <c r="C16" s="173" t="s">
        <v>721</v>
      </c>
      <c r="D16" s="173" t="s">
        <v>765</v>
      </c>
    </row>
    <row r="17" spans="1:4" ht="10.5" customHeight="1">
      <c r="A17" s="173" t="s">
        <v>556</v>
      </c>
      <c r="B17" s="173" t="s">
        <v>632</v>
      </c>
      <c r="C17" s="173" t="s">
        <v>633</v>
      </c>
      <c r="D17" s="173" t="s">
        <v>765</v>
      </c>
    </row>
    <row r="18" spans="1:4" ht="10.5" customHeight="1">
      <c r="A18" s="173" t="s">
        <v>556</v>
      </c>
      <c r="B18" s="173" t="s">
        <v>692</v>
      </c>
      <c r="C18" s="173" t="s">
        <v>693</v>
      </c>
      <c r="D18" s="173" t="s">
        <v>765</v>
      </c>
    </row>
    <row r="19" spans="1:4" ht="10.5" customHeight="1">
      <c r="A19" s="173" t="s">
        <v>556</v>
      </c>
      <c r="B19" s="173" t="s">
        <v>739</v>
      </c>
      <c r="C19" s="173" t="s">
        <v>740</v>
      </c>
      <c r="D19" s="173" t="s">
        <v>765</v>
      </c>
    </row>
    <row r="20" spans="1:4" ht="10.5" customHeight="1">
      <c r="A20" s="173" t="s">
        <v>578</v>
      </c>
      <c r="B20" s="173" t="s">
        <v>578</v>
      </c>
      <c r="C20" s="173" t="s">
        <v>790</v>
      </c>
      <c r="D20" s="173" t="s">
        <v>768</v>
      </c>
    </row>
    <row r="21" spans="1:4" ht="10.5" customHeight="1">
      <c r="A21" s="173" t="s">
        <v>578</v>
      </c>
      <c r="B21" s="173" t="s">
        <v>700</v>
      </c>
      <c r="C21" s="173" t="s">
        <v>701</v>
      </c>
      <c r="D21" s="173" t="s">
        <v>772</v>
      </c>
    </row>
    <row r="22" spans="1:4" ht="10.5" customHeight="1">
      <c r="A22" s="173" t="s">
        <v>578</v>
      </c>
      <c r="B22" s="173" t="s">
        <v>708</v>
      </c>
      <c r="C22" s="173" t="s">
        <v>709</v>
      </c>
      <c r="D22" s="173" t="s">
        <v>765</v>
      </c>
    </row>
    <row r="23" spans="1:4" ht="10.5" customHeight="1">
      <c r="A23" s="173" t="s">
        <v>578</v>
      </c>
      <c r="B23" s="173" t="s">
        <v>579</v>
      </c>
      <c r="C23" s="173" t="s">
        <v>580</v>
      </c>
      <c r="D23" s="173" t="s">
        <v>765</v>
      </c>
    </row>
    <row r="24" spans="1:4" ht="10.5" customHeight="1">
      <c r="A24" s="173" t="s">
        <v>578</v>
      </c>
      <c r="B24" s="173" t="s">
        <v>616</v>
      </c>
      <c r="C24" s="173" t="s">
        <v>617</v>
      </c>
      <c r="D24" s="173" t="s">
        <v>765</v>
      </c>
    </row>
    <row r="25" spans="1:4" ht="10.5" customHeight="1">
      <c r="A25" s="173" t="s">
        <v>578</v>
      </c>
      <c r="B25" s="173" t="s">
        <v>581</v>
      </c>
      <c r="C25" s="173" t="s">
        <v>582</v>
      </c>
      <c r="D25" s="173" t="s">
        <v>765</v>
      </c>
    </row>
    <row r="26" spans="1:4" ht="10.5" customHeight="1">
      <c r="A26" s="173" t="s">
        <v>578</v>
      </c>
      <c r="B26" s="173" t="s">
        <v>618</v>
      </c>
      <c r="C26" s="173" t="s">
        <v>619</v>
      </c>
      <c r="D26" s="173" t="s">
        <v>765</v>
      </c>
    </row>
    <row r="27" spans="1:4" ht="10.5" customHeight="1">
      <c r="A27" s="173" t="s">
        <v>561</v>
      </c>
      <c r="B27" s="173" t="s">
        <v>561</v>
      </c>
      <c r="C27" s="173" t="s">
        <v>562</v>
      </c>
      <c r="D27" s="173" t="s">
        <v>763</v>
      </c>
    </row>
    <row r="28" spans="1:4" ht="10.5" customHeight="1">
      <c r="A28" s="173" t="s">
        <v>583</v>
      </c>
      <c r="B28" s="173" t="s">
        <v>791</v>
      </c>
      <c r="C28" s="173" t="s">
        <v>792</v>
      </c>
      <c r="D28" s="173" t="s">
        <v>772</v>
      </c>
    </row>
    <row r="29" spans="1:4" ht="10.5" customHeight="1">
      <c r="A29" s="173" t="s">
        <v>583</v>
      </c>
      <c r="B29" s="173" t="s">
        <v>583</v>
      </c>
      <c r="C29" s="173" t="s">
        <v>793</v>
      </c>
      <c r="D29" s="173" t="s">
        <v>768</v>
      </c>
    </row>
    <row r="30" spans="1:4" ht="10.5" customHeight="1">
      <c r="A30" s="173" t="s">
        <v>583</v>
      </c>
      <c r="B30" s="173" t="s">
        <v>584</v>
      </c>
      <c r="C30" s="173" t="s">
        <v>585</v>
      </c>
      <c r="D30" s="173" t="s">
        <v>765</v>
      </c>
    </row>
    <row r="31" spans="1:4" ht="10.5" customHeight="1">
      <c r="A31" s="173" t="s">
        <v>583</v>
      </c>
      <c r="B31" s="173" t="s">
        <v>586</v>
      </c>
      <c r="C31" s="173" t="s">
        <v>587</v>
      </c>
      <c r="D31" s="173" t="s">
        <v>765</v>
      </c>
    </row>
    <row r="32" spans="1:4" ht="10.5" customHeight="1">
      <c r="A32" s="173" t="s">
        <v>583</v>
      </c>
      <c r="B32" s="173" t="s">
        <v>588</v>
      </c>
      <c r="C32" s="173" t="s">
        <v>589</v>
      </c>
      <c r="D32" s="173" t="s">
        <v>765</v>
      </c>
    </row>
    <row r="33" spans="1:4" ht="10.5" customHeight="1">
      <c r="A33" s="173" t="s">
        <v>583</v>
      </c>
      <c r="B33" s="173" t="s">
        <v>590</v>
      </c>
      <c r="C33" s="173" t="s">
        <v>591</v>
      </c>
      <c r="D33" s="173" t="s">
        <v>765</v>
      </c>
    </row>
    <row r="34" spans="1:4" ht="10.5" customHeight="1">
      <c r="A34" s="173" t="s">
        <v>583</v>
      </c>
      <c r="B34" s="173" t="s">
        <v>592</v>
      </c>
      <c r="C34" s="173" t="s">
        <v>593</v>
      </c>
      <c r="D34" s="173" t="s">
        <v>765</v>
      </c>
    </row>
    <row r="35" spans="1:4" ht="10.5" customHeight="1">
      <c r="A35" s="173" t="s">
        <v>583</v>
      </c>
      <c r="B35" s="173" t="s">
        <v>594</v>
      </c>
      <c r="C35" s="173" t="s">
        <v>595</v>
      </c>
      <c r="D35" s="173" t="s">
        <v>765</v>
      </c>
    </row>
    <row r="36" spans="1:4" ht="10.5" customHeight="1">
      <c r="A36" s="173" t="s">
        <v>583</v>
      </c>
      <c r="B36" s="173" t="s">
        <v>596</v>
      </c>
      <c r="C36" s="173" t="s">
        <v>597</v>
      </c>
      <c r="D36" s="173" t="s">
        <v>765</v>
      </c>
    </row>
    <row r="37" spans="1:4" ht="10.5" customHeight="1">
      <c r="A37" s="173" t="s">
        <v>643</v>
      </c>
      <c r="B37" s="173" t="s">
        <v>794</v>
      </c>
      <c r="C37" s="173" t="s">
        <v>795</v>
      </c>
      <c r="D37" s="173" t="s">
        <v>772</v>
      </c>
    </row>
    <row r="38" spans="1:4" ht="10.5" customHeight="1">
      <c r="A38" s="173" t="s">
        <v>643</v>
      </c>
      <c r="B38" s="173" t="s">
        <v>643</v>
      </c>
      <c r="C38" s="173" t="s">
        <v>796</v>
      </c>
      <c r="D38" s="173" t="s">
        <v>768</v>
      </c>
    </row>
    <row r="39" spans="1:4" ht="10.5" customHeight="1">
      <c r="A39" s="173" t="s">
        <v>643</v>
      </c>
      <c r="B39" s="173" t="s">
        <v>644</v>
      </c>
      <c r="C39" s="173" t="s">
        <v>645</v>
      </c>
      <c r="D39" s="173" t="s">
        <v>765</v>
      </c>
    </row>
    <row r="40" spans="1:4" ht="10.5" customHeight="1">
      <c r="A40" s="173" t="s">
        <v>643</v>
      </c>
      <c r="B40" s="173" t="s">
        <v>646</v>
      </c>
      <c r="C40" s="173" t="s">
        <v>647</v>
      </c>
      <c r="D40" s="173" t="s">
        <v>765</v>
      </c>
    </row>
    <row r="41" spans="1:4" ht="10.5" customHeight="1">
      <c r="A41" s="173" t="s">
        <v>643</v>
      </c>
      <c r="B41" s="173" t="s">
        <v>648</v>
      </c>
      <c r="C41" s="173" t="s">
        <v>649</v>
      </c>
      <c r="D41" s="173" t="s">
        <v>765</v>
      </c>
    </row>
    <row r="42" spans="1:4" ht="10.5" customHeight="1">
      <c r="A42" s="173" t="s">
        <v>643</v>
      </c>
      <c r="B42" s="173" t="s">
        <v>650</v>
      </c>
      <c r="C42" s="173" t="s">
        <v>651</v>
      </c>
      <c r="D42" s="173" t="s">
        <v>765</v>
      </c>
    </row>
    <row r="43" spans="1:4" ht="10.5" customHeight="1">
      <c r="A43" s="173" t="s">
        <v>643</v>
      </c>
      <c r="B43" s="173" t="s">
        <v>652</v>
      </c>
      <c r="C43" s="173" t="s">
        <v>653</v>
      </c>
      <c r="D43" s="173" t="s">
        <v>765</v>
      </c>
    </row>
    <row r="44" spans="1:4" ht="10.5" customHeight="1">
      <c r="A44" s="173" t="s">
        <v>71</v>
      </c>
      <c r="B44" s="173" t="s">
        <v>71</v>
      </c>
      <c r="C44" s="173" t="s">
        <v>76</v>
      </c>
      <c r="D44" s="173" t="s">
        <v>775</v>
      </c>
    </row>
    <row r="45" spans="1:4" ht="10.5" customHeight="1">
      <c r="A45" s="173" t="s">
        <v>598</v>
      </c>
      <c r="B45" s="173" t="s">
        <v>599</v>
      </c>
      <c r="C45" s="173" t="s">
        <v>600</v>
      </c>
      <c r="D45" s="173" t="s">
        <v>765</v>
      </c>
    </row>
    <row r="46" spans="1:4" ht="10.5" customHeight="1">
      <c r="A46" s="173" t="s">
        <v>598</v>
      </c>
      <c r="B46" s="173" t="s">
        <v>797</v>
      </c>
      <c r="C46" s="173" t="s">
        <v>798</v>
      </c>
      <c r="D46" s="173" t="s">
        <v>772</v>
      </c>
    </row>
    <row r="47" spans="1:4" ht="10.5" customHeight="1">
      <c r="A47" s="173" t="s">
        <v>598</v>
      </c>
      <c r="B47" s="173" t="s">
        <v>598</v>
      </c>
      <c r="C47" s="173" t="s">
        <v>799</v>
      </c>
      <c r="D47" s="173" t="s">
        <v>768</v>
      </c>
    </row>
    <row r="48" spans="1:4" ht="10.5" customHeight="1">
      <c r="A48" s="173" t="s">
        <v>598</v>
      </c>
      <c r="B48" s="173" t="s">
        <v>729</v>
      </c>
      <c r="C48" s="173" t="s">
        <v>730</v>
      </c>
      <c r="D48" s="173" t="s">
        <v>765</v>
      </c>
    </row>
    <row r="49" spans="1:4" ht="10.5" customHeight="1">
      <c r="A49" s="173" t="s">
        <v>598</v>
      </c>
      <c r="B49" s="173" t="s">
        <v>601</v>
      </c>
      <c r="C49" s="173" t="s">
        <v>602</v>
      </c>
      <c r="D49" s="173" t="s">
        <v>765</v>
      </c>
    </row>
    <row r="50" spans="1:4" ht="10.5" customHeight="1">
      <c r="A50" s="173" t="s">
        <v>603</v>
      </c>
      <c r="B50" s="173" t="s">
        <v>800</v>
      </c>
      <c r="C50" s="173" t="s">
        <v>801</v>
      </c>
      <c r="D50" s="173" t="s">
        <v>772</v>
      </c>
    </row>
    <row r="51" spans="1:4" ht="10.5" customHeight="1">
      <c r="A51" s="173" t="s">
        <v>603</v>
      </c>
      <c r="B51" s="173" t="s">
        <v>802</v>
      </c>
      <c r="C51" s="173" t="s">
        <v>803</v>
      </c>
      <c r="D51" s="173" t="s">
        <v>765</v>
      </c>
    </row>
    <row r="52" spans="1:4" ht="10.5" customHeight="1">
      <c r="A52" s="173" t="s">
        <v>603</v>
      </c>
      <c r="B52" s="173" t="s">
        <v>604</v>
      </c>
      <c r="C52" s="173" t="s">
        <v>605</v>
      </c>
      <c r="D52" s="173" t="s">
        <v>765</v>
      </c>
    </row>
    <row r="53" spans="1:4" ht="10.5" customHeight="1">
      <c r="A53" s="173" t="s">
        <v>603</v>
      </c>
      <c r="B53" s="173" t="s">
        <v>804</v>
      </c>
      <c r="C53" s="173" t="s">
        <v>805</v>
      </c>
      <c r="D53" s="173" t="s">
        <v>765</v>
      </c>
    </row>
    <row r="54" spans="1:4" ht="10.5" customHeight="1">
      <c r="A54" s="173" t="s">
        <v>603</v>
      </c>
      <c r="B54" s="173" t="s">
        <v>654</v>
      </c>
      <c r="C54" s="173" t="s">
        <v>655</v>
      </c>
      <c r="D54" s="173" t="s">
        <v>765</v>
      </c>
    </row>
    <row r="55" spans="1:4" ht="10.5" customHeight="1">
      <c r="A55" s="173" t="s">
        <v>603</v>
      </c>
      <c r="B55" s="173" t="s">
        <v>656</v>
      </c>
      <c r="C55" s="173" t="s">
        <v>657</v>
      </c>
      <c r="D55" s="173" t="s">
        <v>765</v>
      </c>
    </row>
    <row r="56" spans="1:4" ht="10.5" customHeight="1">
      <c r="A56" s="173" t="s">
        <v>603</v>
      </c>
      <c r="B56" s="173" t="s">
        <v>606</v>
      </c>
      <c r="C56" s="173" t="s">
        <v>607</v>
      </c>
      <c r="D56" s="173" t="s">
        <v>765</v>
      </c>
    </row>
    <row r="57" spans="1:4" ht="10.5" customHeight="1">
      <c r="A57" s="173" t="s">
        <v>603</v>
      </c>
      <c r="B57" s="173" t="s">
        <v>608</v>
      </c>
      <c r="C57" s="173" t="s">
        <v>609</v>
      </c>
      <c r="D57" s="173" t="s">
        <v>765</v>
      </c>
    </row>
    <row r="58" spans="1:4" ht="10.5" customHeight="1">
      <c r="A58" s="173" t="s">
        <v>603</v>
      </c>
      <c r="B58" s="173" t="s">
        <v>603</v>
      </c>
      <c r="C58" s="173" t="s">
        <v>806</v>
      </c>
      <c r="D58" s="173" t="s">
        <v>768</v>
      </c>
    </row>
    <row r="59" spans="1:4" ht="10.5" customHeight="1">
      <c r="A59" s="173" t="s">
        <v>563</v>
      </c>
      <c r="B59" s="173" t="s">
        <v>564</v>
      </c>
      <c r="C59" s="173" t="s">
        <v>565</v>
      </c>
      <c r="D59" s="173" t="s">
        <v>765</v>
      </c>
    </row>
    <row r="60" spans="1:4" ht="10.5" customHeight="1">
      <c r="A60" s="173" t="s">
        <v>563</v>
      </c>
      <c r="B60" s="173" t="s">
        <v>634</v>
      </c>
      <c r="C60" s="173" t="s">
        <v>635</v>
      </c>
      <c r="D60" s="173" t="s">
        <v>765</v>
      </c>
    </row>
    <row r="61" spans="1:4" ht="10.5" customHeight="1">
      <c r="A61" s="173" t="s">
        <v>563</v>
      </c>
      <c r="B61" s="173" t="s">
        <v>566</v>
      </c>
      <c r="C61" s="173" t="s">
        <v>567</v>
      </c>
      <c r="D61" s="173" t="s">
        <v>765</v>
      </c>
    </row>
    <row r="62" spans="1:4" ht="10.5" customHeight="1">
      <c r="A62" s="173" t="s">
        <v>563</v>
      </c>
      <c r="B62" s="173" t="s">
        <v>636</v>
      </c>
      <c r="C62" s="173" t="s">
        <v>637</v>
      </c>
      <c r="D62" s="173" t="s">
        <v>772</v>
      </c>
    </row>
    <row r="63" spans="1:4" ht="10.5" customHeight="1">
      <c r="A63" s="173" t="s">
        <v>563</v>
      </c>
      <c r="B63" s="173" t="s">
        <v>741</v>
      </c>
      <c r="C63" s="173" t="s">
        <v>742</v>
      </c>
      <c r="D63" s="173" t="s">
        <v>777</v>
      </c>
    </row>
    <row r="64" spans="1:4" ht="10.5" customHeight="1">
      <c r="A64" s="173" t="s">
        <v>563</v>
      </c>
      <c r="B64" s="173" t="s">
        <v>568</v>
      </c>
      <c r="C64" s="173" t="s">
        <v>569</v>
      </c>
      <c r="D64" s="173" t="s">
        <v>777</v>
      </c>
    </row>
    <row r="65" spans="1:4" ht="10.5" customHeight="1">
      <c r="A65" s="173" t="s">
        <v>563</v>
      </c>
      <c r="B65" s="173" t="s">
        <v>563</v>
      </c>
      <c r="C65" s="173" t="s">
        <v>807</v>
      </c>
      <c r="D65" s="173" t="s">
        <v>768</v>
      </c>
    </row>
    <row r="66" spans="1:4" ht="10.5" customHeight="1">
      <c r="A66" s="173" t="s">
        <v>563</v>
      </c>
      <c r="B66" s="173" t="s">
        <v>570</v>
      </c>
      <c r="C66" s="173" t="s">
        <v>571</v>
      </c>
      <c r="D66" s="173" t="s">
        <v>765</v>
      </c>
    </row>
    <row r="67" spans="1:4" ht="10.5" customHeight="1">
      <c r="A67" s="173" t="s">
        <v>572</v>
      </c>
      <c r="B67" s="173" t="s">
        <v>808</v>
      </c>
      <c r="C67" s="173" t="s">
        <v>809</v>
      </c>
      <c r="D67" s="173" t="s">
        <v>772</v>
      </c>
    </row>
    <row r="68" spans="1:4" ht="10.5" customHeight="1">
      <c r="A68" s="173" t="s">
        <v>572</v>
      </c>
      <c r="B68" s="173" t="s">
        <v>573</v>
      </c>
      <c r="C68" s="173" t="s">
        <v>574</v>
      </c>
      <c r="D68" s="173" t="s">
        <v>765</v>
      </c>
    </row>
    <row r="69" spans="1:4" ht="10.5" customHeight="1">
      <c r="A69" s="173" t="s">
        <v>572</v>
      </c>
      <c r="B69" s="173" t="s">
        <v>679</v>
      </c>
      <c r="C69" s="173" t="s">
        <v>680</v>
      </c>
      <c r="D69" s="173" t="s">
        <v>765</v>
      </c>
    </row>
    <row r="70" spans="1:4" ht="10.5" customHeight="1">
      <c r="A70" s="173" t="s">
        <v>572</v>
      </c>
      <c r="B70" s="173" t="s">
        <v>572</v>
      </c>
      <c r="C70" s="173" t="s">
        <v>810</v>
      </c>
      <c r="D70" s="173" t="s">
        <v>768</v>
      </c>
    </row>
    <row r="71" spans="1:4" ht="10.5" customHeight="1">
      <c r="A71" s="173" t="s">
        <v>572</v>
      </c>
      <c r="B71" s="173" t="s">
        <v>610</v>
      </c>
      <c r="C71" s="173" t="s">
        <v>611</v>
      </c>
      <c r="D71" s="173" t="s">
        <v>765</v>
      </c>
    </row>
    <row r="72" spans="1:4" ht="10.5" customHeight="1">
      <c r="A72" s="173" t="s">
        <v>658</v>
      </c>
      <c r="B72" s="173" t="s">
        <v>658</v>
      </c>
      <c r="C72" s="173" t="s">
        <v>659</v>
      </c>
      <c r="D72" s="173" t="s">
        <v>775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>
    <row r="1" ht="11.25" customHeight="1">
      <c r="A1" s="9"/>
    </row>
    <row r="2" spans="2:6" ht="10.5" customHeight="1">
      <c r="B2" t="s">
        <v>811</v>
      </c>
      <c r="C2" t="s">
        <v>812</v>
      </c>
      <c r="D2" t="s">
        <v>813</v>
      </c>
      <c r="E2" t="s">
        <v>814</v>
      </c>
      <c r="F2" t="s">
        <v>815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>
    <row r="1" spans="1:3" ht="11.25" customHeight="1">
      <c r="A1" s="9" t="s">
        <v>533</v>
      </c>
      <c r="B1" s="1" t="s">
        <v>816</v>
      </c>
      <c r="C1" s="168"/>
    </row>
    <row r="2" spans="1:3" ht="10.5" customHeight="1">
      <c r="A2" s="166" t="s">
        <v>537</v>
      </c>
      <c r="B2" t="s">
        <v>817</v>
      </c>
      <c r="C2" t="s">
        <v>818</v>
      </c>
    </row>
    <row r="4" spans="2:3" ht="10.5" customHeight="1">
      <c r="B4" t="s">
        <v>819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  <col min="2" max="2" width="95.00390625" style="169" customWidth="1"/>
  </cols>
  <sheetData>
    <row r="1" spans="1:2" ht="11.25" customHeight="1">
      <c r="A1" s="166" t="s">
        <v>533</v>
      </c>
      <c r="B1" s="166" t="s">
        <v>49</v>
      </c>
    </row>
    <row r="2" spans="1:2" ht="11.25" customHeight="1">
      <c r="A2" s="166" t="s">
        <v>537</v>
      </c>
      <c r="B2" s="51" t="s">
        <v>820</v>
      </c>
    </row>
    <row r="3" ht="11.25" customHeight="1">
      <c r="B3" s="51" t="s">
        <v>821</v>
      </c>
    </row>
    <row r="4" ht="11.25" customHeight="1">
      <c r="B4" s="51" t="s">
        <v>822</v>
      </c>
    </row>
    <row r="5" ht="11.25" customHeight="1">
      <c r="B5" s="51" t="s">
        <v>823</v>
      </c>
    </row>
    <row r="6" ht="11.25" customHeight="1">
      <c r="B6" s="51" t="s">
        <v>824</v>
      </c>
    </row>
    <row r="7" ht="11.25" customHeight="1">
      <c r="B7" s="51" t="s">
        <v>50</v>
      </c>
    </row>
    <row r="8" ht="11.25" customHeight="1">
      <c r="B8" s="51" t="s">
        <v>825</v>
      </c>
    </row>
    <row r="9" ht="11.25" customHeight="1">
      <c r="B9" s="51" t="s">
        <v>826</v>
      </c>
    </row>
    <row r="10" ht="11.25" customHeight="1">
      <c r="B10" s="51" t="s">
        <v>827</v>
      </c>
    </row>
    <row r="11" ht="11.25" customHeight="1">
      <c r="B11" s="51" t="s">
        <v>828</v>
      </c>
    </row>
    <row r="12" ht="11.25" customHeight="1">
      <c r="B12" s="51" t="s">
        <v>829</v>
      </c>
    </row>
    <row r="13" ht="11.25" customHeight="1">
      <c r="B13" s="51" t="s">
        <v>830</v>
      </c>
    </row>
    <row r="14" ht="11.25" customHeight="1">
      <c r="B14" s="51" t="s">
        <v>831</v>
      </c>
    </row>
    <row r="15" ht="11.25" customHeight="1">
      <c r="B15" s="51" t="s">
        <v>832</v>
      </c>
    </row>
    <row r="16" ht="11.25" customHeight="1">
      <c r="B16" s="51" t="s">
        <v>833</v>
      </c>
    </row>
    <row r="17" ht="11.25" customHeight="1">
      <c r="B17" s="51" t="s">
        <v>834</v>
      </c>
    </row>
    <row r="18" ht="11.25" customHeight="1">
      <c r="B18" s="51" t="s">
        <v>835</v>
      </c>
    </row>
    <row r="19" ht="11.25" customHeight="1">
      <c r="B19" s="51" t="s">
        <v>836</v>
      </c>
    </row>
    <row r="20" ht="11.25" customHeight="1">
      <c r="B20" s="51" t="s">
        <v>837</v>
      </c>
    </row>
    <row r="21" ht="11.25" customHeight="1">
      <c r="B21" s="51" t="s">
        <v>838</v>
      </c>
    </row>
    <row r="22" ht="11.25" customHeight="1">
      <c r="B22" s="51" t="s">
        <v>839</v>
      </c>
    </row>
    <row r="23" ht="11.25" customHeight="1">
      <c r="B23" s="51" t="s">
        <v>840</v>
      </c>
    </row>
    <row r="24" ht="11.25" customHeight="1">
      <c r="B24" s="51" t="s">
        <v>841</v>
      </c>
    </row>
    <row r="25" ht="11.25" customHeight="1">
      <c r="B25" s="51" t="s">
        <v>842</v>
      </c>
    </row>
    <row r="26" ht="11.25" customHeight="1">
      <c r="B26" s="51" t="s">
        <v>843</v>
      </c>
    </row>
    <row r="27" ht="11.25" customHeight="1">
      <c r="B27" s="51" t="s">
        <v>844</v>
      </c>
    </row>
    <row r="28" ht="11.25" customHeight="1">
      <c r="B28" s="51" t="s">
        <v>845</v>
      </c>
    </row>
    <row r="29" ht="11.25" customHeight="1">
      <c r="B29" s="51" t="s">
        <v>846</v>
      </c>
    </row>
    <row r="30" ht="11.25" customHeight="1">
      <c r="B30" s="51" t="s">
        <v>847</v>
      </c>
    </row>
    <row r="31" ht="11.25" customHeight="1">
      <c r="B31" s="51" t="s">
        <v>848</v>
      </c>
    </row>
    <row r="32" ht="11.25" customHeight="1">
      <c r="B32" s="51" t="s">
        <v>849</v>
      </c>
    </row>
    <row r="33" ht="11.25" customHeight="1">
      <c r="B33" s="51" t="s">
        <v>850</v>
      </c>
    </row>
    <row r="34" ht="11.25" customHeight="1">
      <c r="B34" s="51" t="s">
        <v>851</v>
      </c>
    </row>
    <row r="35" ht="11.25" customHeight="1">
      <c r="B35" s="51" t="s">
        <v>852</v>
      </c>
    </row>
    <row r="36" ht="11.25" customHeight="1">
      <c r="B36" s="51" t="s">
        <v>853</v>
      </c>
    </row>
    <row r="37" ht="11.25" customHeight="1">
      <c r="B37" s="51" t="s">
        <v>854</v>
      </c>
    </row>
    <row r="38" ht="11.25" customHeight="1">
      <c r="B38" s="51" t="s">
        <v>855</v>
      </c>
    </row>
    <row r="39" ht="11.25" customHeight="1">
      <c r="B39" s="51" t="s">
        <v>856</v>
      </c>
    </row>
    <row r="40" ht="11.25" customHeight="1">
      <c r="B40" s="51" t="s">
        <v>857</v>
      </c>
    </row>
    <row r="41" ht="11.25" customHeight="1">
      <c r="B41" s="51" t="s">
        <v>858</v>
      </c>
    </row>
    <row r="42" ht="11.25" customHeight="1">
      <c r="B42" s="51" t="s">
        <v>859</v>
      </c>
    </row>
    <row r="43" ht="11.25" customHeight="1">
      <c r="B43" s="51" t="s">
        <v>860</v>
      </c>
    </row>
    <row r="44" ht="11.25" customHeight="1">
      <c r="B44" s="51" t="s">
        <v>861</v>
      </c>
    </row>
    <row r="45" ht="11.25" customHeight="1">
      <c r="B45" s="51" t="s">
        <v>862</v>
      </c>
    </row>
    <row r="46" ht="11.25" customHeight="1">
      <c r="B46" s="51" t="s">
        <v>863</v>
      </c>
    </row>
    <row r="47" ht="11.25" customHeight="1">
      <c r="B47" s="51" t="s">
        <v>864</v>
      </c>
    </row>
    <row r="48" ht="11.25" customHeight="1">
      <c r="B48" s="51" t="s">
        <v>865</v>
      </c>
    </row>
    <row r="49" ht="11.25" customHeight="1">
      <c r="B49" s="51" t="s">
        <v>866</v>
      </c>
    </row>
    <row r="50" ht="11.25" customHeight="1">
      <c r="B50" s="51" t="s">
        <v>867</v>
      </c>
    </row>
    <row r="51" ht="11.25" customHeight="1">
      <c r="B51" s="51" t="s">
        <v>868</v>
      </c>
    </row>
    <row r="52" ht="11.25" customHeight="1">
      <c r="B52" s="51" t="s">
        <v>869</v>
      </c>
    </row>
    <row r="53" ht="11.25" customHeight="1">
      <c r="B53" s="51" t="s">
        <v>870</v>
      </c>
    </row>
    <row r="54" ht="11.25" customHeight="1">
      <c r="B54" s="51" t="s">
        <v>871</v>
      </c>
    </row>
    <row r="55" ht="11.25" customHeight="1">
      <c r="B55" s="51" t="s">
        <v>872</v>
      </c>
    </row>
    <row r="56" ht="11.25" customHeight="1">
      <c r="B56" s="51" t="s">
        <v>873</v>
      </c>
    </row>
    <row r="57" ht="11.25" customHeight="1">
      <c r="B57" s="51" t="s">
        <v>874</v>
      </c>
    </row>
    <row r="58" ht="11.25" customHeight="1">
      <c r="B58" s="51" t="s">
        <v>875</v>
      </c>
    </row>
    <row r="59" ht="11.25" customHeight="1">
      <c r="B59" s="51" t="s">
        <v>876</v>
      </c>
    </row>
    <row r="60" ht="11.25" customHeight="1">
      <c r="B60" s="51" t="s">
        <v>877</v>
      </c>
    </row>
    <row r="61" ht="11.25" customHeight="1">
      <c r="B61" s="51" t="s">
        <v>878</v>
      </c>
    </row>
    <row r="62" ht="11.25" customHeight="1">
      <c r="B62" s="51" t="s">
        <v>879</v>
      </c>
    </row>
    <row r="63" ht="11.25" customHeight="1">
      <c r="B63" s="51" t="s">
        <v>880</v>
      </c>
    </row>
    <row r="64" ht="11.25" customHeight="1">
      <c r="B64" s="51" t="s">
        <v>881</v>
      </c>
    </row>
    <row r="65" ht="11.25" customHeight="1">
      <c r="B65" s="51" t="s">
        <v>882</v>
      </c>
    </row>
    <row r="66" ht="11.25" customHeight="1">
      <c r="B66" s="51" t="s">
        <v>883</v>
      </c>
    </row>
    <row r="67" ht="11.25" customHeight="1">
      <c r="B67" s="51" t="s">
        <v>884</v>
      </c>
    </row>
    <row r="68" ht="11.25" customHeight="1">
      <c r="B68" s="51" t="s">
        <v>885</v>
      </c>
    </row>
    <row r="69" ht="11.25" customHeight="1">
      <c r="B69" s="51" t="s">
        <v>886</v>
      </c>
    </row>
    <row r="70" ht="11.25" customHeight="1">
      <c r="B70" s="51" t="s">
        <v>887</v>
      </c>
    </row>
    <row r="71" ht="11.25" customHeight="1">
      <c r="B71" s="51" t="s">
        <v>888</v>
      </c>
    </row>
    <row r="72" ht="11.25" customHeight="1">
      <c r="B72" s="51" t="s">
        <v>889</v>
      </c>
    </row>
    <row r="73" ht="11.25" customHeight="1">
      <c r="B73" s="51" t="s">
        <v>890</v>
      </c>
    </row>
    <row r="74" ht="11.25" customHeight="1">
      <c r="B74" s="51" t="s">
        <v>891</v>
      </c>
    </row>
    <row r="75" ht="11.25" customHeight="1">
      <c r="B75" s="51" t="s">
        <v>892</v>
      </c>
    </row>
    <row r="76" ht="11.25" customHeight="1">
      <c r="B76" s="51" t="s">
        <v>893</v>
      </c>
    </row>
    <row r="77" ht="11.25" customHeight="1">
      <c r="B77" s="51" t="s">
        <v>894</v>
      </c>
    </row>
    <row r="78" ht="11.25" customHeight="1">
      <c r="B78" s="51" t="s">
        <v>895</v>
      </c>
    </row>
    <row r="79" ht="11.25" customHeight="1">
      <c r="B79" s="51" t="s">
        <v>896</v>
      </c>
    </row>
    <row r="80" ht="11.25" customHeight="1">
      <c r="B80" s="51" t="s">
        <v>897</v>
      </c>
    </row>
    <row r="81" ht="11.25" customHeight="1">
      <c r="B81" s="51" t="s">
        <v>898</v>
      </c>
    </row>
    <row r="82" ht="11.25" customHeight="1">
      <c r="B82" s="51" t="s">
        <v>899</v>
      </c>
    </row>
    <row r="83" ht="11.25" customHeight="1">
      <c r="B83" s="51" t="s">
        <v>900</v>
      </c>
    </row>
    <row r="84" ht="11.25" customHeight="1">
      <c r="B84" s="51" t="s">
        <v>901</v>
      </c>
    </row>
    <row r="85" ht="11.25" customHeight="1">
      <c r="B85" s="51" t="s">
        <v>902</v>
      </c>
    </row>
    <row r="86" ht="11.25" customHeight="1">
      <c r="B86" s="51" t="s">
        <v>903</v>
      </c>
    </row>
    <row r="87" ht="11.25" customHeight="1">
      <c r="B87" s="51" t="s">
        <v>904</v>
      </c>
    </row>
    <row r="88" ht="11.25" customHeight="1">
      <c r="B88" s="51" t="s">
        <v>905</v>
      </c>
    </row>
    <row r="89" ht="11.25" customHeight="1">
      <c r="B89" s="51" t="s">
        <v>906</v>
      </c>
    </row>
    <row r="90" ht="11.25" customHeight="1">
      <c r="B90" s="51" t="s">
        <v>907</v>
      </c>
    </row>
    <row r="91" ht="11.25" customHeight="1">
      <c r="B91" s="51" t="s">
        <v>908</v>
      </c>
    </row>
    <row r="92" ht="11.25" customHeight="1">
      <c r="B92" s="51" t="s">
        <v>909</v>
      </c>
    </row>
    <row r="93" ht="11.25" customHeight="1">
      <c r="B93" s="51" t="s">
        <v>910</v>
      </c>
    </row>
    <row r="94" ht="11.25" customHeight="1">
      <c r="B94" s="51" t="s">
        <v>911</v>
      </c>
    </row>
    <row r="95" ht="11.25" customHeight="1">
      <c r="B95" s="51" t="s">
        <v>912</v>
      </c>
    </row>
    <row r="96" ht="11.25" customHeight="1">
      <c r="B96" s="51" t="s">
        <v>913</v>
      </c>
    </row>
    <row r="97" ht="11.25" customHeight="1">
      <c r="B97" s="51" t="s">
        <v>914</v>
      </c>
    </row>
    <row r="98" ht="11.25" customHeight="1">
      <c r="B98" s="51" t="s">
        <v>915</v>
      </c>
    </row>
    <row r="99" ht="11.25" customHeight="1">
      <c r="B99" s="5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>
    <row r="1" spans="1:3" ht="11.25" customHeight="1">
      <c r="A1" s="56" t="s">
        <v>916</v>
      </c>
      <c r="B1" s="1" t="s">
        <v>917</v>
      </c>
      <c r="C1" s="1" t="s">
        <v>918</v>
      </c>
    </row>
    <row r="2" spans="1:3" ht="10.5" customHeight="1">
      <c r="A2" s="174" t="s">
        <v>122</v>
      </c>
      <c r="B2" t="s">
        <v>126</v>
      </c>
      <c r="C2" t="s">
        <v>124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tabSelected="1" zoomScalePageLayoutView="0" workbookViewId="0" topLeftCell="D2">
      <selection activeCell="H18" sqref="H18"/>
    </sheetView>
  </sheetViews>
  <sheetFormatPr defaultColWidth="9.140625" defaultRowHeight="10.5" customHeight="1"/>
  <cols>
    <col min="1" max="3" width="9.140625" style="169" hidden="1" customWidth="1"/>
    <col min="4" max="4" width="2.7109375" style="169" customWidth="1"/>
    <col min="5" max="5" width="19.7109375" style="169" customWidth="1"/>
    <col min="6" max="6" width="22.7109375" style="169" customWidth="1"/>
    <col min="7" max="7" width="0.13671875" style="169" customWidth="1"/>
    <col min="8" max="8" width="74.7109375" style="169" customWidth="1"/>
    <col min="9" max="9" width="1.7109375" style="169" customWidth="1"/>
    <col min="10" max="13" width="2.7109375" style="169" hidden="1" customWidth="1"/>
    <col min="14" max="14" width="12.7109375" style="169" hidden="1" customWidth="1"/>
    <col min="15" max="15" width="2.7109375" style="169" hidden="1" customWidth="1"/>
    <col min="16" max="16" width="12.7109375" style="169" hidden="1" customWidth="1"/>
    <col min="17" max="17" width="2.7109375" style="169" hidden="1" customWidth="1"/>
    <col min="18" max="18" width="1.7109375" style="169" customWidth="1"/>
    <col min="19" max="19" width="54.7109375" style="169" customWidth="1"/>
    <col min="20" max="21" width="1.7109375" style="169" customWidth="1"/>
    <col min="22" max="22" width="14.7109375" style="169" hidden="1" customWidth="1"/>
  </cols>
  <sheetData>
    <row r="1" spans="1:16" ht="11.25" customHeight="1" hidden="1">
      <c r="A1" s="9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9" ht="18" customHeight="1">
      <c r="A4" s="30"/>
      <c r="B4" s="9"/>
      <c r="C4" s="9"/>
      <c r="D4" s="9"/>
      <c r="E4" s="196" t="s">
        <v>15</v>
      </c>
      <c r="F4" s="196"/>
      <c r="G4" s="196"/>
      <c r="H4" s="196"/>
      <c r="I4" s="33"/>
      <c r="J4" s="9"/>
      <c r="K4" s="9"/>
      <c r="L4" s="9"/>
      <c r="M4" s="9"/>
      <c r="N4" s="9"/>
      <c r="O4" s="9"/>
      <c r="P4" s="151" t="s">
        <v>16</v>
      </c>
      <c r="S4" s="75" t="s">
        <v>17</v>
      </c>
    </row>
    <row r="5" spans="1:19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89" t="s">
        <v>18</v>
      </c>
      <c r="F6" s="189"/>
      <c r="G6" s="49"/>
      <c r="H6" s="38" t="s">
        <v>19</v>
      </c>
      <c r="I6" s="37"/>
      <c r="J6" s="9"/>
      <c r="K6" s="9"/>
      <c r="L6" s="9"/>
      <c r="M6" s="9"/>
      <c r="N6" s="100"/>
      <c r="O6" s="32"/>
      <c r="P6" s="39" t="s">
        <v>20</v>
      </c>
      <c r="S6" s="75" t="s">
        <v>21</v>
      </c>
      <c r="V6" s="105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0"/>
      <c r="O7" s="9"/>
      <c r="P7" s="40"/>
      <c r="S7" s="81"/>
      <c r="V7" s="102"/>
    </row>
    <row r="8" spans="1:22" ht="18" customHeight="1">
      <c r="A8" s="30"/>
      <c r="B8" s="59"/>
      <c r="C8" s="59"/>
      <c r="D8" s="59"/>
      <c r="E8" s="162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0"/>
      <c r="O8" s="59"/>
      <c r="P8" s="32"/>
      <c r="S8" s="75" t="s">
        <v>24</v>
      </c>
      <c r="V8" s="102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0"/>
      <c r="O9" s="59"/>
      <c r="P9" s="32"/>
      <c r="S9" s="81"/>
      <c r="V9" s="102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0"/>
      <c r="O10" s="59"/>
      <c r="P10" s="74"/>
      <c r="S10" s="193" t="s">
        <v>25</v>
      </c>
      <c r="V10" s="102"/>
    </row>
    <row r="11" spans="1:22" ht="18" customHeight="1">
      <c r="A11" s="30"/>
      <c r="B11" s="9"/>
      <c r="C11" s="9"/>
      <c r="D11" s="32"/>
      <c r="E11" s="189" t="s">
        <v>26</v>
      </c>
      <c r="F11" s="189"/>
      <c r="G11" s="32"/>
      <c r="H11" s="98" t="s">
        <v>27</v>
      </c>
      <c r="I11" s="37"/>
      <c r="J11" s="9"/>
      <c r="K11" s="9"/>
      <c r="L11" s="9"/>
      <c r="M11" s="9"/>
      <c r="N11" s="100"/>
      <c r="O11" s="32"/>
      <c r="P11" s="39" t="s">
        <v>20</v>
      </c>
      <c r="S11" s="194"/>
      <c r="V11" s="105" t="s">
        <v>28</v>
      </c>
    </row>
    <row r="12" spans="1:22" ht="18" customHeight="1">
      <c r="A12" s="30"/>
      <c r="B12" s="9"/>
      <c r="C12" s="9"/>
      <c r="D12" s="32"/>
      <c r="E12" s="189" t="s">
        <v>29</v>
      </c>
      <c r="F12" s="189"/>
      <c r="G12" s="32"/>
      <c r="H12" s="60" t="s">
        <v>30</v>
      </c>
      <c r="I12" s="37"/>
      <c r="J12" s="9"/>
      <c r="K12" s="9"/>
      <c r="L12" s="9"/>
      <c r="M12" s="9"/>
      <c r="N12" s="100"/>
      <c r="O12" s="32"/>
      <c r="P12" s="39" t="s">
        <v>20</v>
      </c>
      <c r="S12" s="194"/>
      <c r="V12" s="103" t="s">
        <v>31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0"/>
      <c r="O13" s="59"/>
      <c r="P13" s="40"/>
      <c r="S13" s="195"/>
      <c r="V13" s="102"/>
    </row>
    <row r="14" spans="1:22" ht="18" customHeight="1">
      <c r="A14" s="30"/>
      <c r="B14" s="59"/>
      <c r="C14" s="59"/>
      <c r="D14" s="32"/>
      <c r="E14" s="189" t="s">
        <v>32</v>
      </c>
      <c r="F14" s="189"/>
      <c r="G14" s="32"/>
      <c r="H14" s="116" t="s">
        <v>33</v>
      </c>
      <c r="I14" s="37"/>
      <c r="J14" s="59"/>
      <c r="K14" s="59"/>
      <c r="L14" s="59"/>
      <c r="M14" s="59"/>
      <c r="N14" s="100"/>
      <c r="O14" s="32"/>
      <c r="P14" s="83" t="s">
        <v>20</v>
      </c>
      <c r="S14" s="117"/>
      <c r="V14" s="103" t="s">
        <v>34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0"/>
      <c r="O15" s="59"/>
      <c r="P15" s="74"/>
      <c r="S15" s="190" t="s">
        <v>35</v>
      </c>
      <c r="V15" s="102"/>
    </row>
    <row r="16" spans="1:22" ht="11.25" customHeight="1" hidden="1">
      <c r="A16" s="9"/>
      <c r="B16" s="9"/>
      <c r="C16" s="9"/>
      <c r="D16" s="32"/>
      <c r="E16" s="197" t="s">
        <v>36</v>
      </c>
      <c r="F16" s="197"/>
      <c r="G16" s="50"/>
      <c r="H16" s="42"/>
      <c r="I16" s="37"/>
      <c r="J16" s="9"/>
      <c r="K16" s="9"/>
      <c r="L16" s="9"/>
      <c r="M16" s="9"/>
      <c r="N16" s="100"/>
      <c r="O16" s="32"/>
      <c r="P16" s="40"/>
      <c r="S16" s="191"/>
      <c r="V16" s="102"/>
    </row>
    <row r="17" spans="1:22" ht="5.25" customHeight="1" hidden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0"/>
      <c r="O17" s="9"/>
      <c r="P17" s="40"/>
      <c r="S17" s="191"/>
      <c r="V17" s="102"/>
    </row>
    <row r="18" spans="1:22" ht="39" customHeight="1">
      <c r="A18" s="41"/>
      <c r="B18" s="9"/>
      <c r="C18" s="9"/>
      <c r="D18" s="32"/>
      <c r="E18" s="189" t="s">
        <v>37</v>
      </c>
      <c r="F18" s="189"/>
      <c r="G18" s="49"/>
      <c r="H18" s="38" t="s">
        <v>38</v>
      </c>
      <c r="I18" s="37"/>
      <c r="J18" s="9"/>
      <c r="K18" s="9"/>
      <c r="L18" s="9"/>
      <c r="M18" s="9"/>
      <c r="N18" s="100"/>
      <c r="O18" s="32"/>
      <c r="P18" s="39" t="s">
        <v>20</v>
      </c>
      <c r="S18" s="191"/>
      <c r="V18" s="105" t="s">
        <v>39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0"/>
      <c r="O19" s="9"/>
      <c r="P19" s="40"/>
      <c r="S19" s="191"/>
      <c r="V19" s="102"/>
    </row>
    <row r="20" spans="1:22" ht="18" customHeight="1">
      <c r="A20" s="9"/>
      <c r="B20" s="9"/>
      <c r="C20" s="9"/>
      <c r="D20" s="32"/>
      <c r="E20" s="189" t="s">
        <v>40</v>
      </c>
      <c r="F20" s="189"/>
      <c r="G20" s="32"/>
      <c r="H20" s="52" t="s">
        <v>41</v>
      </c>
      <c r="I20" s="37"/>
      <c r="J20" s="9"/>
      <c r="K20" s="9"/>
      <c r="L20" s="9"/>
      <c r="M20" s="9"/>
      <c r="N20" s="100"/>
      <c r="O20" s="32"/>
      <c r="P20" s="39" t="s">
        <v>20</v>
      </c>
      <c r="S20" s="191"/>
      <c r="V20" s="105" t="s">
        <v>42</v>
      </c>
    </row>
    <row r="21" spans="1:22" ht="18" customHeight="1">
      <c r="A21" s="9"/>
      <c r="B21" s="9"/>
      <c r="C21" s="9"/>
      <c r="D21" s="32"/>
      <c r="E21" s="189" t="s">
        <v>43</v>
      </c>
      <c r="F21" s="189"/>
      <c r="G21" s="32"/>
      <c r="H21" s="52" t="s">
        <v>44</v>
      </c>
      <c r="I21" s="37"/>
      <c r="J21" s="9"/>
      <c r="K21" s="9"/>
      <c r="L21" s="9"/>
      <c r="M21" s="9"/>
      <c r="N21" s="100"/>
      <c r="O21" s="32"/>
      <c r="P21" s="39" t="s">
        <v>20</v>
      </c>
      <c r="S21" s="191"/>
      <c r="V21" s="105" t="s">
        <v>45</v>
      </c>
    </row>
    <row r="22" spans="1:22" ht="18" customHeight="1">
      <c r="A22" s="9"/>
      <c r="B22" s="9"/>
      <c r="C22" s="9"/>
      <c r="D22" s="32"/>
      <c r="E22" s="189" t="s">
        <v>46</v>
      </c>
      <c r="F22" s="189"/>
      <c r="G22" s="32"/>
      <c r="H22" s="52" t="s">
        <v>47</v>
      </c>
      <c r="I22" s="37"/>
      <c r="J22" s="9"/>
      <c r="K22" s="9"/>
      <c r="L22" s="9"/>
      <c r="M22" s="9"/>
      <c r="N22" s="100"/>
      <c r="O22" s="32"/>
      <c r="P22" s="39" t="s">
        <v>20</v>
      </c>
      <c r="S22" s="191"/>
      <c r="V22" s="105" t="s">
        <v>48</v>
      </c>
    </row>
    <row r="23" spans="1:22" ht="24" customHeight="1">
      <c r="A23" s="9"/>
      <c r="B23" s="9"/>
      <c r="C23" s="9"/>
      <c r="D23" s="32"/>
      <c r="E23" s="189" t="s">
        <v>49</v>
      </c>
      <c r="F23" s="189"/>
      <c r="G23" s="32"/>
      <c r="H23" s="53" t="s">
        <v>50</v>
      </c>
      <c r="I23" s="37"/>
      <c r="J23" s="9"/>
      <c r="K23" s="9"/>
      <c r="L23" s="9"/>
      <c r="M23" s="9"/>
      <c r="N23" s="100"/>
      <c r="O23" s="32"/>
      <c r="P23" s="39" t="s">
        <v>20</v>
      </c>
      <c r="S23" s="191"/>
      <c r="V23" s="104" t="s">
        <v>51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0"/>
      <c r="O24" s="59"/>
      <c r="P24" s="40"/>
      <c r="S24" s="191"/>
      <c r="V24" s="102"/>
    </row>
    <row r="25" spans="1:22" ht="24" customHeight="1">
      <c r="A25" s="59"/>
      <c r="B25" s="59"/>
      <c r="C25" s="59"/>
      <c r="D25" s="32"/>
      <c r="E25" s="189" t="s">
        <v>52</v>
      </c>
      <c r="F25" s="189"/>
      <c r="G25" s="32"/>
      <c r="H25" s="57" t="s">
        <v>53</v>
      </c>
      <c r="I25" s="37"/>
      <c r="J25" s="59"/>
      <c r="K25" s="59"/>
      <c r="L25" s="59"/>
      <c r="M25" s="59"/>
      <c r="N25" s="100"/>
      <c r="O25" s="32"/>
      <c r="P25" s="83" t="s">
        <v>20</v>
      </c>
      <c r="S25" s="191"/>
      <c r="V25" s="105" t="s">
        <v>54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0"/>
      <c r="O26" s="9"/>
      <c r="P26" s="32"/>
      <c r="S26" s="191"/>
      <c r="V26" s="102"/>
    </row>
    <row r="27" spans="1:22" ht="18" customHeight="1">
      <c r="A27" s="59"/>
      <c r="B27" s="59"/>
      <c r="C27" s="59"/>
      <c r="D27" s="32"/>
      <c r="E27" s="189" t="s">
        <v>55</v>
      </c>
      <c r="F27" s="189"/>
      <c r="G27" s="32"/>
      <c r="H27" s="53" t="s">
        <v>56</v>
      </c>
      <c r="I27" s="37"/>
      <c r="J27" s="59"/>
      <c r="K27" s="59"/>
      <c r="L27" s="59"/>
      <c r="M27" s="59"/>
      <c r="N27" s="100"/>
      <c r="O27" s="32"/>
      <c r="P27" s="83" t="s">
        <v>20</v>
      </c>
      <c r="S27" s="191"/>
      <c r="V27" s="103" t="s">
        <v>57</v>
      </c>
    </row>
    <row r="28" spans="1:22" ht="10.5" customHeight="1" hidden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0"/>
      <c r="O28" s="59"/>
      <c r="P28" s="32"/>
      <c r="S28" s="191"/>
      <c r="V28" s="102"/>
    </row>
    <row r="29" spans="1:22" ht="10.5" customHeight="1" hidden="1">
      <c r="A29" s="59"/>
      <c r="B29" s="59"/>
      <c r="C29" s="59"/>
      <c r="D29" s="32"/>
      <c r="E29" s="189" t="s">
        <v>58</v>
      </c>
      <c r="F29" s="189"/>
      <c r="G29" s="32"/>
      <c r="H29" s="57"/>
      <c r="I29" s="37"/>
      <c r="J29" s="59"/>
      <c r="K29" s="59"/>
      <c r="L29" s="59"/>
      <c r="M29" s="59"/>
      <c r="N29" s="100"/>
      <c r="O29" s="32"/>
      <c r="P29" s="83" t="str">
        <f>IF(H27="По обособленному подразделению","MANDATORY","OPTIONAL")</f>
        <v>OPTIONAL</v>
      </c>
      <c r="S29" s="191"/>
      <c r="V29" s="103" t="s">
        <v>59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0"/>
      <c r="O30" s="32"/>
      <c r="P30" s="32"/>
      <c r="S30" s="192"/>
      <c r="V30" s="102"/>
    </row>
    <row r="31" spans="1:22" ht="17.25" customHeight="1">
      <c r="A31" s="41"/>
      <c r="B31" s="41"/>
      <c r="C31" s="59"/>
      <c r="D31" s="44"/>
      <c r="E31" s="189" t="s">
        <v>60</v>
      </c>
      <c r="F31" s="189"/>
      <c r="G31" s="43"/>
      <c r="H31" s="79" t="s">
        <v>61</v>
      </c>
      <c r="I31" s="59"/>
      <c r="J31" s="59"/>
      <c r="K31" s="59"/>
      <c r="L31" s="59"/>
      <c r="M31" s="59"/>
      <c r="N31" s="100"/>
      <c r="O31" s="59"/>
      <c r="P31" s="83" t="s">
        <v>20</v>
      </c>
      <c r="S31" s="81"/>
      <c r="V31" s="103" t="s">
        <v>62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0"/>
      <c r="O32" s="9"/>
      <c r="P32" s="9"/>
      <c r="S32" s="81"/>
      <c r="V32" s="102"/>
    </row>
    <row r="33" spans="1:22" ht="24" customHeight="1">
      <c r="A33" s="41"/>
      <c r="B33" s="41"/>
      <c r="C33" s="59"/>
      <c r="D33" s="44"/>
      <c r="E33" s="189" t="s">
        <v>63</v>
      </c>
      <c r="F33" s="189"/>
      <c r="G33" s="32"/>
      <c r="H33" s="80" t="s">
        <v>64</v>
      </c>
      <c r="I33" s="59"/>
      <c r="J33" s="59"/>
      <c r="K33" s="59"/>
      <c r="L33" s="59"/>
      <c r="M33" s="59"/>
      <c r="N33" s="100"/>
      <c r="O33" s="59"/>
      <c r="P33" s="83" t="s">
        <v>20</v>
      </c>
      <c r="S33" s="78" t="s">
        <v>65</v>
      </c>
      <c r="V33" s="103" t="s">
        <v>66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0"/>
      <c r="O34" s="59"/>
      <c r="P34" s="59"/>
      <c r="S34" s="81"/>
      <c r="V34" s="102"/>
    </row>
    <row r="35" spans="1:22" ht="24" customHeight="1">
      <c r="A35" s="41"/>
      <c r="B35" s="41"/>
      <c r="C35" s="59"/>
      <c r="D35" s="44"/>
      <c r="E35" s="189" t="s">
        <v>67</v>
      </c>
      <c r="F35" s="189"/>
      <c r="G35" s="32"/>
      <c r="H35" s="79" t="s">
        <v>68</v>
      </c>
      <c r="I35" s="59"/>
      <c r="J35" s="59"/>
      <c r="K35" s="59"/>
      <c r="L35" s="59"/>
      <c r="M35" s="59"/>
      <c r="N35" s="100"/>
      <c r="O35" s="59"/>
      <c r="P35" s="83" t="s">
        <v>20</v>
      </c>
      <c r="S35" s="78"/>
      <c r="V35" s="103" t="s">
        <v>69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0"/>
      <c r="O36" s="59"/>
      <c r="P36" s="59"/>
      <c r="S36" s="81"/>
      <c r="V36" s="102"/>
    </row>
    <row r="37" spans="1:22" ht="24.75" customHeight="1">
      <c r="A37" s="41"/>
      <c r="B37" s="41"/>
      <c r="C37" s="59"/>
      <c r="D37" s="44"/>
      <c r="E37" s="189" t="s">
        <v>70</v>
      </c>
      <c r="F37" s="189"/>
      <c r="G37" s="32"/>
      <c r="H37" s="152" t="s">
        <v>71</v>
      </c>
      <c r="I37" s="59"/>
      <c r="J37" s="59"/>
      <c r="K37" s="59"/>
      <c r="L37" s="59"/>
      <c r="M37" s="59"/>
      <c r="N37" s="100"/>
      <c r="O37" s="59"/>
      <c r="P37" s="83" t="s">
        <v>20</v>
      </c>
      <c r="S37" s="81"/>
      <c r="V37" s="103" t="s">
        <v>72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0"/>
      <c r="O38" s="59"/>
      <c r="P38" s="59"/>
      <c r="S38" s="81"/>
      <c r="V38" s="102"/>
    </row>
    <row r="39" spans="1:22" ht="24.75" customHeight="1">
      <c r="A39" s="41"/>
      <c r="B39" s="41"/>
      <c r="C39" s="59"/>
      <c r="D39" s="44"/>
      <c r="E39" s="189" t="s">
        <v>73</v>
      </c>
      <c r="F39" s="189"/>
      <c r="G39" s="32"/>
      <c r="H39" s="152" t="s">
        <v>71</v>
      </c>
      <c r="I39" s="59"/>
      <c r="J39" s="59"/>
      <c r="K39" s="59"/>
      <c r="L39" s="59"/>
      <c r="M39" s="59"/>
      <c r="N39" s="100"/>
      <c r="O39" s="59"/>
      <c r="P39" s="83" t="s">
        <v>20</v>
      </c>
      <c r="S39" s="81"/>
      <c r="V39" s="103" t="s">
        <v>74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0"/>
      <c r="O40" s="59"/>
      <c r="P40" s="59"/>
      <c r="S40" s="81"/>
      <c r="V40" s="102"/>
    </row>
    <row r="41" spans="1:22" ht="24.75" customHeight="1">
      <c r="A41" s="41"/>
      <c r="B41" s="41"/>
      <c r="C41" s="59"/>
      <c r="D41" s="44"/>
      <c r="E41" s="189" t="s">
        <v>75</v>
      </c>
      <c r="F41" s="189"/>
      <c r="G41" s="32"/>
      <c r="H41" s="108" t="s">
        <v>76</v>
      </c>
      <c r="I41" s="59"/>
      <c r="J41" s="59"/>
      <c r="K41" s="59"/>
      <c r="L41" s="59"/>
      <c r="M41" s="59"/>
      <c r="N41" s="100"/>
      <c r="O41" s="59"/>
      <c r="P41" s="83" t="s">
        <v>20</v>
      </c>
      <c r="S41" s="78" t="s">
        <v>77</v>
      </c>
      <c r="V41" s="105" t="s">
        <v>78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0"/>
      <c r="O42" s="59"/>
      <c r="P42" s="59"/>
      <c r="S42" s="81"/>
      <c r="V42" s="102"/>
    </row>
    <row r="43" spans="1:22" ht="18.75" customHeight="1">
      <c r="A43" s="41"/>
      <c r="B43" s="41"/>
      <c r="C43" s="59"/>
      <c r="D43" s="44"/>
      <c r="E43" s="189" t="s">
        <v>79</v>
      </c>
      <c r="F43" s="189"/>
      <c r="G43" s="32"/>
      <c r="H43" s="153" t="str">
        <f>IF(LEN(H41)=0,"",VLOOKUP(H41,OKTMO_VS_TYPE_LIST,2,FALSE))</f>
        <v>городской округ</v>
      </c>
      <c r="I43" s="59"/>
      <c r="J43" s="59"/>
      <c r="K43" s="59"/>
      <c r="L43" s="59"/>
      <c r="M43" s="59"/>
      <c r="N43" s="100"/>
      <c r="O43" s="59"/>
      <c r="P43" s="83" t="s">
        <v>20</v>
      </c>
      <c r="S43" s="81"/>
      <c r="V43" s="105" t="s">
        <v>80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0"/>
      <c r="O44" s="59"/>
      <c r="P44" s="59"/>
      <c r="S44" s="81"/>
      <c r="V44" s="102"/>
    </row>
    <row r="45" spans="1:22" ht="75" customHeight="1">
      <c r="A45" s="41"/>
      <c r="B45" s="41"/>
      <c r="C45" s="9"/>
      <c r="D45" s="44"/>
      <c r="E45" s="189" t="s">
        <v>81</v>
      </c>
      <c r="F45" s="189"/>
      <c r="G45" s="32"/>
      <c r="H45" s="79" t="s">
        <v>82</v>
      </c>
      <c r="I45" s="9"/>
      <c r="J45" s="9"/>
      <c r="K45" s="9"/>
      <c r="L45" s="9"/>
      <c r="M45" s="9"/>
      <c r="N45" s="100"/>
      <c r="O45" s="9"/>
      <c r="P45" s="83" t="s">
        <v>20</v>
      </c>
      <c r="S45" s="78" t="s">
        <v>83</v>
      </c>
      <c r="V45" s="103" t="s">
        <v>84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0"/>
      <c r="O46" s="59"/>
      <c r="P46" s="59"/>
      <c r="S46" s="81"/>
      <c r="V46" s="102"/>
    </row>
    <row r="47" spans="1:22" ht="24" customHeight="1">
      <c r="A47" s="41"/>
      <c r="B47" s="41"/>
      <c r="C47" s="59"/>
      <c r="D47" s="44"/>
      <c r="E47" s="189" t="s">
        <v>85</v>
      </c>
      <c r="F47" s="189"/>
      <c r="G47" s="32"/>
      <c r="H47" s="108" t="s">
        <v>68</v>
      </c>
      <c r="I47" s="59"/>
      <c r="J47" s="59"/>
      <c r="K47" s="59"/>
      <c r="L47" s="59"/>
      <c r="M47" s="59"/>
      <c r="N47" s="100"/>
      <c r="O47" s="59"/>
      <c r="P47" s="83" t="s">
        <v>20</v>
      </c>
      <c r="S47" s="78"/>
      <c r="V47" s="103" t="s">
        <v>86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0"/>
      <c r="O48" s="59"/>
      <c r="P48" s="59"/>
      <c r="S48" s="81"/>
      <c r="V48" s="102"/>
    </row>
    <row r="49" spans="1:22" ht="3" customHeight="1" hidden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0"/>
      <c r="O49" s="9"/>
      <c r="P49" s="9"/>
      <c r="S49" s="81"/>
      <c r="V49" s="102"/>
    </row>
    <row r="50" spans="1:22" ht="15" customHeight="1" hidden="1">
      <c r="A50" s="59"/>
      <c r="B50" s="59"/>
      <c r="C50" s="59"/>
      <c r="D50" s="32"/>
      <c r="E50" s="197" t="s">
        <v>87</v>
      </c>
      <c r="F50" s="197"/>
      <c r="G50" s="50"/>
      <c r="H50" s="119" t="s">
        <v>88</v>
      </c>
      <c r="I50" s="37"/>
      <c r="J50" s="59"/>
      <c r="K50" s="59"/>
      <c r="L50" s="59"/>
      <c r="M50" s="59"/>
      <c r="N50" s="100"/>
      <c r="O50" s="32"/>
      <c r="P50" s="32"/>
      <c r="S50" s="81"/>
      <c r="V50" s="102"/>
    </row>
    <row r="51" spans="1:22" ht="3" customHeight="1" hidden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0"/>
      <c r="O51" s="59"/>
      <c r="P51" s="59"/>
      <c r="S51" s="81"/>
      <c r="V51" s="102"/>
    </row>
    <row r="52" spans="1:22" ht="18" customHeight="1">
      <c r="A52" s="41"/>
      <c r="B52" s="41"/>
      <c r="C52" s="59"/>
      <c r="D52" s="44"/>
      <c r="E52" s="200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00"/>
      <c r="G52" s="200"/>
      <c r="H52" s="200"/>
      <c r="I52" s="59"/>
      <c r="J52" s="59"/>
      <c r="K52" s="59"/>
      <c r="L52" s="59"/>
      <c r="M52" s="59"/>
      <c r="N52" s="100"/>
      <c r="O52" s="59"/>
      <c r="P52" s="59"/>
      <c r="S52" s="81"/>
      <c r="V52" s="102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0"/>
      <c r="O53" s="59"/>
      <c r="P53" s="59"/>
      <c r="S53" s="81"/>
      <c r="V53" s="102"/>
    </row>
    <row r="54" spans="1:22" ht="36" customHeight="1">
      <c r="A54" s="41"/>
      <c r="B54" s="41"/>
      <c r="C54" s="59"/>
      <c r="D54" s="44"/>
      <c r="E54" s="200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00"/>
      <c r="G54" s="200"/>
      <c r="H54" s="200"/>
      <c r="I54" s="59"/>
      <c r="J54" s="59"/>
      <c r="K54" s="59"/>
      <c r="L54" s="59"/>
      <c r="M54" s="59"/>
      <c r="N54" s="100"/>
      <c r="O54" s="59"/>
      <c r="P54" s="59"/>
      <c r="S54" s="81"/>
      <c r="V54" s="102"/>
    </row>
    <row r="55" spans="1:22" ht="11.25" customHeight="1" hidden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0"/>
      <c r="O55" s="59"/>
      <c r="P55" s="59"/>
      <c r="S55" s="81"/>
      <c r="V55" s="102"/>
    </row>
    <row r="56" spans="1:22" ht="11.25" customHeight="1" hidden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0"/>
      <c r="O56" s="9"/>
      <c r="P56" s="9"/>
      <c r="S56" s="81"/>
      <c r="V56" s="102"/>
    </row>
    <row r="57" spans="1:22" ht="11.25" customHeight="1" hidden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0"/>
      <c r="O57" s="9"/>
      <c r="P57" s="9"/>
      <c r="S57" s="81"/>
      <c r="V57" s="102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0"/>
      <c r="O58" s="9"/>
      <c r="P58" s="9"/>
      <c r="S58" s="81"/>
      <c r="V58" s="102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0"/>
      <c r="O59" s="9"/>
      <c r="P59" s="9"/>
      <c r="S59" s="81"/>
      <c r="V59" s="102"/>
    </row>
    <row r="60" spans="1:22" ht="15" customHeight="1">
      <c r="A60" s="9"/>
      <c r="B60" s="9"/>
      <c r="C60" s="9"/>
      <c r="D60" s="9"/>
      <c r="E60" s="199" t="s">
        <v>89</v>
      </c>
      <c r="F60" s="199"/>
      <c r="G60" s="54"/>
      <c r="H60" s="54"/>
      <c r="I60" s="9"/>
      <c r="J60" s="9"/>
      <c r="K60" s="9"/>
      <c r="L60" s="9"/>
      <c r="M60" s="9"/>
      <c r="N60" s="100"/>
      <c r="O60" s="9"/>
      <c r="P60" s="9"/>
      <c r="S60" s="81"/>
      <c r="V60" s="102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0"/>
      <c r="O61" s="9"/>
      <c r="P61" s="32"/>
      <c r="S61" s="81"/>
      <c r="V61" s="102"/>
    </row>
    <row r="62" spans="1:22" ht="24" customHeight="1">
      <c r="A62" s="59"/>
      <c r="B62" s="59"/>
      <c r="C62" s="59"/>
      <c r="D62" s="32"/>
      <c r="E62" s="189" t="s">
        <v>90</v>
      </c>
      <c r="F62" s="101" t="s">
        <v>91</v>
      </c>
      <c r="G62" s="32"/>
      <c r="H62" s="79" t="s">
        <v>92</v>
      </c>
      <c r="I62" s="37"/>
      <c r="J62" s="59"/>
      <c r="K62" s="59"/>
      <c r="L62" s="59"/>
      <c r="M62" s="59"/>
      <c r="N62" s="100"/>
      <c r="O62" s="32"/>
      <c r="P62" s="83" t="s">
        <v>20</v>
      </c>
      <c r="S62" s="81"/>
      <c r="V62" s="103" t="s">
        <v>93</v>
      </c>
    </row>
    <row r="63" spans="1:22" ht="24" customHeight="1">
      <c r="A63" s="59"/>
      <c r="B63" s="59"/>
      <c r="C63" s="59"/>
      <c r="D63" s="32"/>
      <c r="E63" s="189"/>
      <c r="F63" s="101" t="s">
        <v>94</v>
      </c>
      <c r="G63" s="32"/>
      <c r="H63" s="79" t="s">
        <v>92</v>
      </c>
      <c r="I63" s="37"/>
      <c r="J63" s="59"/>
      <c r="K63" s="59"/>
      <c r="L63" s="59"/>
      <c r="M63" s="59"/>
      <c r="N63" s="100"/>
      <c r="O63" s="32"/>
      <c r="P63" s="83" t="s">
        <v>20</v>
      </c>
      <c r="S63" s="81"/>
      <c r="V63" s="103" t="s">
        <v>95</v>
      </c>
    </row>
    <row r="64" spans="1:22" ht="15" customHeight="1">
      <c r="A64" s="59"/>
      <c r="B64" s="59"/>
      <c r="C64" s="59"/>
      <c r="D64" s="32"/>
      <c r="E64" s="189" t="s">
        <v>96</v>
      </c>
      <c r="F64" s="101" t="s">
        <v>97</v>
      </c>
      <c r="G64" s="32"/>
      <c r="H64" s="79" t="s">
        <v>98</v>
      </c>
      <c r="I64" s="37"/>
      <c r="J64" s="59"/>
      <c r="K64" s="59"/>
      <c r="L64" s="59"/>
      <c r="M64" s="59"/>
      <c r="N64" s="100"/>
      <c r="O64" s="32"/>
      <c r="P64" s="83" t="s">
        <v>20</v>
      </c>
      <c r="S64" s="81"/>
      <c r="V64" s="103" t="s">
        <v>99</v>
      </c>
    </row>
    <row r="65" spans="1:22" ht="15" customHeight="1">
      <c r="A65" s="59"/>
      <c r="B65" s="59"/>
      <c r="C65" s="59"/>
      <c r="D65" s="32"/>
      <c r="E65" s="189"/>
      <c r="F65" s="101" t="s">
        <v>100</v>
      </c>
      <c r="G65" s="32"/>
      <c r="H65" s="79" t="s">
        <v>101</v>
      </c>
      <c r="I65" s="37"/>
      <c r="J65" s="59"/>
      <c r="K65" s="59"/>
      <c r="L65" s="59"/>
      <c r="M65" s="59"/>
      <c r="N65" s="100"/>
      <c r="O65" s="32"/>
      <c r="P65" s="83" t="s">
        <v>20</v>
      </c>
      <c r="S65" s="81"/>
      <c r="V65" s="103" t="s">
        <v>102</v>
      </c>
    </row>
    <row r="66" spans="1:22" ht="15" customHeight="1">
      <c r="A66" s="59"/>
      <c r="B66" s="59"/>
      <c r="C66" s="59"/>
      <c r="D66" s="32"/>
      <c r="E66" s="189" t="s">
        <v>103</v>
      </c>
      <c r="F66" s="101" t="s">
        <v>97</v>
      </c>
      <c r="G66" s="32"/>
      <c r="H66" s="79" t="s">
        <v>104</v>
      </c>
      <c r="I66" s="37"/>
      <c r="J66" s="59"/>
      <c r="K66" s="59"/>
      <c r="L66" s="59"/>
      <c r="M66" s="59"/>
      <c r="N66" s="100"/>
      <c r="O66" s="32"/>
      <c r="P66" s="83" t="s">
        <v>20</v>
      </c>
      <c r="S66" s="81"/>
      <c r="V66" s="103" t="s">
        <v>105</v>
      </c>
    </row>
    <row r="67" spans="1:22" ht="15" customHeight="1">
      <c r="A67" s="59"/>
      <c r="B67" s="59"/>
      <c r="C67" s="59"/>
      <c r="D67" s="32"/>
      <c r="E67" s="189"/>
      <c r="F67" s="101" t="s">
        <v>100</v>
      </c>
      <c r="G67" s="32"/>
      <c r="H67" s="79" t="s">
        <v>101</v>
      </c>
      <c r="I67" s="37"/>
      <c r="J67" s="59"/>
      <c r="K67" s="59"/>
      <c r="L67" s="59"/>
      <c r="M67" s="59"/>
      <c r="N67" s="100"/>
      <c r="O67" s="32"/>
      <c r="P67" s="83" t="s">
        <v>20</v>
      </c>
      <c r="S67" s="81"/>
      <c r="V67" s="103" t="s">
        <v>106</v>
      </c>
    </row>
    <row r="68" spans="1:22" ht="15" customHeight="1">
      <c r="A68" s="9"/>
      <c r="B68" s="9"/>
      <c r="C68" s="9"/>
      <c r="D68" s="32"/>
      <c r="E68" s="189" t="s">
        <v>107</v>
      </c>
      <c r="F68" s="101" t="s">
        <v>97</v>
      </c>
      <c r="G68" s="32"/>
      <c r="H68" s="79" t="s">
        <v>108</v>
      </c>
      <c r="I68" s="37"/>
      <c r="J68" s="9"/>
      <c r="K68" s="9"/>
      <c r="L68" s="9"/>
      <c r="M68" s="9"/>
      <c r="N68" s="100"/>
      <c r="O68" s="32"/>
      <c r="P68" s="83" t="s">
        <v>20</v>
      </c>
      <c r="S68" s="81"/>
      <c r="V68" s="103" t="s">
        <v>109</v>
      </c>
    </row>
    <row r="69" spans="1:22" ht="15" customHeight="1">
      <c r="A69" s="9"/>
      <c r="B69" s="9"/>
      <c r="C69" s="9"/>
      <c r="D69" s="32"/>
      <c r="E69" s="189"/>
      <c r="F69" s="101" t="s">
        <v>110</v>
      </c>
      <c r="G69" s="32"/>
      <c r="H69" s="79" t="s">
        <v>111</v>
      </c>
      <c r="I69" s="37"/>
      <c r="J69" s="9"/>
      <c r="K69" s="9"/>
      <c r="L69" s="9"/>
      <c r="M69" s="9"/>
      <c r="N69" s="100"/>
      <c r="O69" s="32"/>
      <c r="P69" s="83" t="s">
        <v>20</v>
      </c>
      <c r="S69" s="81"/>
      <c r="V69" s="103" t="s">
        <v>112</v>
      </c>
    </row>
    <row r="70" spans="1:22" ht="15" customHeight="1">
      <c r="A70" s="9"/>
      <c r="B70" s="9"/>
      <c r="C70" s="9"/>
      <c r="D70" s="32"/>
      <c r="E70" s="189"/>
      <c r="F70" s="101" t="s">
        <v>100</v>
      </c>
      <c r="G70" s="32"/>
      <c r="H70" s="79" t="s">
        <v>113</v>
      </c>
      <c r="I70" s="37"/>
      <c r="J70" s="9"/>
      <c r="K70" s="9"/>
      <c r="L70" s="9"/>
      <c r="M70" s="9"/>
      <c r="N70" s="100"/>
      <c r="O70" s="32"/>
      <c r="P70" s="83" t="s">
        <v>20</v>
      </c>
      <c r="S70" s="81"/>
      <c r="V70" s="103" t="s">
        <v>114</v>
      </c>
    </row>
    <row r="71" spans="1:22" ht="15" customHeight="1">
      <c r="A71" s="9"/>
      <c r="B71" s="9"/>
      <c r="C71" s="9"/>
      <c r="D71" s="32"/>
      <c r="E71" s="189"/>
      <c r="F71" s="101" t="s">
        <v>115</v>
      </c>
      <c r="G71" s="32"/>
      <c r="H71" s="163" t="s">
        <v>116</v>
      </c>
      <c r="I71" s="37"/>
      <c r="J71" s="9"/>
      <c r="K71" s="9"/>
      <c r="L71" s="9"/>
      <c r="M71" s="9"/>
      <c r="N71" s="100"/>
      <c r="O71" s="32"/>
      <c r="P71" s="83" t="s">
        <v>20</v>
      </c>
      <c r="S71" s="81"/>
      <c r="V71" s="103" t="s">
        <v>117</v>
      </c>
    </row>
    <row r="72" spans="1:16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5:8" ht="5.25" customHeight="1">
      <c r="E73" s="84"/>
      <c r="F73" s="84"/>
      <c r="G73" s="84"/>
      <c r="H73" s="84"/>
    </row>
    <row r="74" spans="5:8" ht="5.25" customHeight="1">
      <c r="E74" s="85"/>
      <c r="F74" s="85"/>
      <c r="G74" s="85"/>
      <c r="H74" s="85"/>
    </row>
    <row r="75" spans="1:16" ht="15" customHeight="1">
      <c r="A75" s="9"/>
      <c r="B75" s="9"/>
      <c r="C75" s="9"/>
      <c r="D75" s="9"/>
      <c r="E75" s="198" t="s">
        <v>118</v>
      </c>
      <c r="F75" s="198"/>
      <c r="G75" s="198"/>
      <c r="H75" s="198"/>
      <c r="I75" s="9"/>
      <c r="J75" s="9"/>
      <c r="K75" s="9"/>
      <c r="L75" s="9"/>
      <c r="M75" s="9"/>
      <c r="N75" s="9"/>
      <c r="O75" s="9"/>
      <c r="P75" s="9"/>
    </row>
    <row r="76" spans="5:8" ht="5.25" customHeight="1">
      <c r="E76" s="84"/>
      <c r="F76" s="84"/>
      <c r="G76" s="84"/>
      <c r="H76" s="84"/>
    </row>
    <row r="77" spans="5:8" ht="5.25" customHeight="1">
      <c r="E77" s="85"/>
      <c r="F77" s="85"/>
      <c r="G77" s="85"/>
      <c r="H77" s="85"/>
    </row>
    <row r="78" spans="1:19" ht="42" customHeight="1">
      <c r="A78" s="41"/>
      <c r="B78" s="41"/>
      <c r="C78" s="59"/>
      <c r="D78" s="44"/>
      <c r="E78" s="189" t="s">
        <v>119</v>
      </c>
      <c r="F78" s="189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120</v>
      </c>
    </row>
    <row r="79" ht="3" customHeight="1"/>
    <row r="80" spans="1:19" ht="24" customHeight="1">
      <c r="A80" s="41"/>
      <c r="B80" s="41"/>
      <c r="C80" s="59"/>
      <c r="D80" s="44"/>
      <c r="E80" s="189" t="s">
        <v>121</v>
      </c>
      <c r="F80" s="189"/>
      <c r="G80" s="32"/>
      <c r="H80" s="164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ht="3" customHeight="1" hidden="1"/>
    <row r="82" ht="10.5" customHeight="1" hidden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>
      <c r="E86" s="201" t="s">
        <v>122</v>
      </c>
      <c r="F86" s="86" t="s">
        <v>123</v>
      </c>
      <c r="G86" s="87"/>
      <c r="H86" s="170" t="s">
        <v>124</v>
      </c>
    </row>
    <row r="87" spans="5:8" ht="15" customHeight="1">
      <c r="E87" s="201"/>
      <c r="F87" s="86" t="s">
        <v>125</v>
      </c>
      <c r="G87" s="87"/>
      <c r="H87" s="170" t="s">
        <v>126</v>
      </c>
    </row>
    <row r="88" spans="5:8" ht="0" customHeight="1" hidden="1">
      <c r="E88" s="201" t="s">
        <v>30</v>
      </c>
      <c r="F88" s="86" t="s">
        <v>123</v>
      </c>
      <c r="G88" s="87"/>
      <c r="H88" s="165"/>
    </row>
    <row r="89" spans="5:8" ht="0" customHeight="1" hidden="1">
      <c r="E89" s="201"/>
      <c r="F89" s="86" t="s">
        <v>125</v>
      </c>
      <c r="G89" s="87"/>
      <c r="H89" s="165"/>
    </row>
    <row r="90" spans="5:8" ht="0" customHeight="1" hidden="1">
      <c r="E90" s="201" t="s">
        <v>127</v>
      </c>
      <c r="F90" s="86" t="s">
        <v>123</v>
      </c>
      <c r="G90" s="87"/>
      <c r="H90" s="165"/>
    </row>
    <row r="91" spans="5:8" ht="0" customHeight="1" hidden="1">
      <c r="E91" s="201"/>
      <c r="F91" s="86" t="s">
        <v>125</v>
      </c>
      <c r="G91" s="87"/>
      <c r="H91" s="165"/>
    </row>
    <row r="92" spans="5:8" ht="0" customHeight="1" hidden="1">
      <c r="E92" s="201" t="s">
        <v>128</v>
      </c>
      <c r="F92" s="86" t="s">
        <v>123</v>
      </c>
      <c r="G92" s="87"/>
      <c r="H92" s="165"/>
    </row>
    <row r="93" spans="5:8" ht="0" customHeight="1" hidden="1">
      <c r="E93" s="201"/>
      <c r="F93" s="86" t="s">
        <v>125</v>
      </c>
      <c r="G93" s="87"/>
      <c r="H93" s="165"/>
    </row>
    <row r="94" spans="5:8" ht="0" customHeight="1" hidden="1">
      <c r="E94" s="201" t="s">
        <v>129</v>
      </c>
      <c r="F94" s="86" t="s">
        <v>123</v>
      </c>
      <c r="G94" s="87"/>
      <c r="H94" s="165"/>
    </row>
    <row r="95" spans="5:8" ht="0" customHeight="1" hidden="1">
      <c r="E95" s="201"/>
      <c r="F95" s="86" t="s">
        <v>125</v>
      </c>
      <c r="G95" s="87"/>
      <c r="H95" s="165"/>
    </row>
    <row r="96" spans="5:8" ht="0" customHeight="1" hidden="1">
      <c r="E96" s="201" t="s">
        <v>130</v>
      </c>
      <c r="F96" s="86" t="s">
        <v>123</v>
      </c>
      <c r="G96" s="87"/>
      <c r="H96" s="165"/>
    </row>
    <row r="97" spans="5:8" ht="0" customHeight="1" hidden="1">
      <c r="E97" s="201"/>
      <c r="F97" s="86" t="s">
        <v>125</v>
      </c>
      <c r="G97" s="87"/>
      <c r="H97" s="165"/>
    </row>
    <row r="98" spans="5:8" ht="0" customHeight="1" hidden="1">
      <c r="E98" s="201" t="s">
        <v>131</v>
      </c>
      <c r="F98" s="86" t="s">
        <v>123</v>
      </c>
      <c r="G98" s="87"/>
      <c r="H98" s="165"/>
    </row>
    <row r="99" spans="5:8" ht="0" customHeight="1" hidden="1">
      <c r="E99" s="201"/>
      <c r="F99" s="86" t="s">
        <v>125</v>
      </c>
      <c r="G99" s="87"/>
      <c r="H99" s="165"/>
    </row>
    <row r="100" spans="5:8" ht="0" customHeight="1" hidden="1">
      <c r="E100" s="201" t="s">
        <v>132</v>
      </c>
      <c r="F100" s="86" t="s">
        <v>123</v>
      </c>
      <c r="G100" s="87"/>
      <c r="H100" s="165"/>
    </row>
    <row r="101" spans="5:8" ht="0" customHeight="1" hidden="1">
      <c r="E101" s="201"/>
      <c r="F101" s="86" t="s">
        <v>125</v>
      </c>
      <c r="G101" s="87"/>
      <c r="H101" s="165"/>
    </row>
    <row r="102" spans="5:8" ht="0" customHeight="1" hidden="1">
      <c r="E102" s="201" t="s">
        <v>133</v>
      </c>
      <c r="F102" s="86" t="s">
        <v>123</v>
      </c>
      <c r="G102" s="87"/>
      <c r="H102" s="165"/>
    </row>
    <row r="103" spans="5:8" ht="0" customHeight="1" hidden="1">
      <c r="E103" s="201"/>
      <c r="F103" s="86" t="s">
        <v>125</v>
      </c>
      <c r="G103" s="87"/>
      <c r="H103" s="165"/>
    </row>
    <row r="104" spans="5:8" ht="0" customHeight="1" hidden="1">
      <c r="E104" s="201" t="s">
        <v>134</v>
      </c>
      <c r="F104" s="86" t="s">
        <v>123</v>
      </c>
      <c r="G104" s="87"/>
      <c r="H104" s="165"/>
    </row>
    <row r="105" spans="5:8" ht="0" customHeight="1" hidden="1">
      <c r="E105" s="201"/>
      <c r="F105" s="86" t="s">
        <v>125</v>
      </c>
      <c r="G105" s="87"/>
      <c r="H105" s="165"/>
    </row>
    <row r="106" spans="5:8" ht="0" customHeight="1" hidden="1">
      <c r="E106" s="201" t="s">
        <v>135</v>
      </c>
      <c r="F106" s="86" t="s">
        <v>123</v>
      </c>
      <c r="G106" s="87"/>
      <c r="H106" s="165"/>
    </row>
    <row r="107" spans="5:8" ht="0" customHeight="1" hidden="1">
      <c r="E107" s="201"/>
      <c r="F107" s="86" t="s">
        <v>125</v>
      </c>
      <c r="G107" s="87"/>
      <c r="H107" s="165"/>
    </row>
    <row r="108" spans="5:8" ht="0" customHeight="1" hidden="1">
      <c r="E108" s="201" t="s">
        <v>136</v>
      </c>
      <c r="F108" s="86" t="s">
        <v>123</v>
      </c>
      <c r="G108" s="87"/>
      <c r="H108" s="165"/>
    </row>
    <row r="109" spans="5:8" ht="0" customHeight="1" hidden="1">
      <c r="E109" s="201"/>
      <c r="F109" s="86" t="s">
        <v>125</v>
      </c>
      <c r="G109" s="87"/>
      <c r="H109" s="165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tooltip="rsosiluet@yandex.ru" display="rsosiluet@yandex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zoomScalePageLayoutView="0" workbookViewId="0" topLeftCell="C7">
      <selection activeCell="N27" sqref="N27"/>
    </sheetView>
  </sheetViews>
  <sheetFormatPr defaultColWidth="9.140625" defaultRowHeight="10.5" customHeight="1"/>
  <cols>
    <col min="1" max="2" width="4.7109375" style="171" hidden="1" customWidth="1"/>
    <col min="3" max="3" width="2.7109375" style="171" customWidth="1"/>
    <col min="4" max="4" width="3.7109375" style="171" customWidth="1"/>
    <col min="5" max="5" width="5.7109375" style="171" customWidth="1"/>
    <col min="6" max="6" width="55.7109375" style="171" customWidth="1"/>
    <col min="7" max="7" width="6.7109375" style="171" customWidth="1"/>
    <col min="8" max="8" width="1.7109375" style="171" hidden="1" customWidth="1"/>
    <col min="9" max="16" width="13.7109375" style="171" customWidth="1"/>
    <col min="17" max="17" width="1.7109375" style="171" hidden="1" customWidth="1"/>
    <col min="18" max="18" width="25.7109375" style="171" customWidth="1"/>
  </cols>
  <sheetData>
    <row r="1" ht="10.5" customHeight="1" hidden="1"/>
    <row r="2" ht="10.5" customHeight="1" hidden="1"/>
    <row r="3" spans="9:18" ht="10.5" customHeight="1" hidden="1">
      <c r="I3" s="107" t="s">
        <v>137</v>
      </c>
      <c r="J3" s="106" t="s">
        <v>138</v>
      </c>
      <c r="K3" s="106" t="s">
        <v>139</v>
      </c>
      <c r="L3" s="106" t="s">
        <v>140</v>
      </c>
      <c r="M3" s="107" t="s">
        <v>141</v>
      </c>
      <c r="N3" s="106" t="s">
        <v>142</v>
      </c>
      <c r="O3" s="106" t="s">
        <v>143</v>
      </c>
      <c r="P3" s="106" t="s">
        <v>144</v>
      </c>
      <c r="R3" s="106" t="s">
        <v>145</v>
      </c>
    </row>
    <row r="4" spans="1:18" ht="10.5" customHeight="1" hidden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ht="10.5" customHeight="1" hidden="1">
      <c r="A5" s="67"/>
    </row>
    <row r="6" ht="10.5" customHeight="1" hidden="1">
      <c r="A6" s="67"/>
    </row>
    <row r="7" spans="1:15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5" ht="12" customHeight="1">
      <c r="A8" s="67"/>
      <c r="D8" s="70" t="s">
        <v>146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4:6" ht="12" customHeight="1">
      <c r="D9" s="110" t="str">
        <f>IF(ORG="","Не определено",ORG)</f>
        <v>ООО "РСО "Силуэт"</v>
      </c>
      <c r="E9" s="110"/>
      <c r="F9" s="110"/>
    </row>
    <row r="10" spans="4:18" ht="15" customHeight="1">
      <c r="D10" s="109"/>
      <c r="E10" s="109"/>
      <c r="F10" s="109"/>
      <c r="G10" s="64"/>
      <c r="I10" s="64"/>
      <c r="J10" s="64"/>
      <c r="K10" s="64"/>
      <c r="L10" s="64"/>
      <c r="M10" s="64"/>
      <c r="N10" s="64"/>
      <c r="O10" s="64"/>
      <c r="P10" s="65" t="s">
        <v>147</v>
      </c>
      <c r="R10" s="65"/>
    </row>
    <row r="11" spans="3:18" ht="18" customHeight="1">
      <c r="C11" s="62"/>
      <c r="D11" s="212" t="s">
        <v>148</v>
      </c>
      <c r="E11" s="205" t="s">
        <v>149</v>
      </c>
      <c r="F11" s="205" t="s">
        <v>150</v>
      </c>
      <c r="G11" s="205" t="s">
        <v>151</v>
      </c>
      <c r="I11" s="205" t="s">
        <v>152</v>
      </c>
      <c r="J11" s="205"/>
      <c r="K11" s="205"/>
      <c r="L11" s="205"/>
      <c r="M11" s="205" t="s">
        <v>153</v>
      </c>
      <c r="N11" s="205"/>
      <c r="O11" s="205"/>
      <c r="P11" s="205"/>
      <c r="R11" s="205" t="s">
        <v>154</v>
      </c>
    </row>
    <row r="12" spans="3:18" ht="18" customHeight="1">
      <c r="C12" s="62"/>
      <c r="D12" s="213"/>
      <c r="E12" s="205"/>
      <c r="F12" s="205"/>
      <c r="G12" s="205"/>
      <c r="I12" s="205" t="s">
        <v>155</v>
      </c>
      <c r="J12" s="205" t="s">
        <v>156</v>
      </c>
      <c r="K12" s="205"/>
      <c r="L12" s="205"/>
      <c r="M12" s="205" t="s">
        <v>155</v>
      </c>
      <c r="N12" s="205" t="s">
        <v>156</v>
      </c>
      <c r="O12" s="205"/>
      <c r="P12" s="205"/>
      <c r="R12" s="205"/>
    </row>
    <row r="13" spans="3:18" ht="36" customHeight="1">
      <c r="C13" s="62"/>
      <c r="D13" s="214"/>
      <c r="E13" s="205"/>
      <c r="F13" s="205"/>
      <c r="G13" s="205"/>
      <c r="I13" s="205"/>
      <c r="J13" s="118" t="s">
        <v>157</v>
      </c>
      <c r="K13" s="118" t="s">
        <v>158</v>
      </c>
      <c r="L13" s="118" t="s">
        <v>159</v>
      </c>
      <c r="M13" s="205"/>
      <c r="N13" s="118" t="s">
        <v>157</v>
      </c>
      <c r="O13" s="118" t="s">
        <v>158</v>
      </c>
      <c r="P13" s="118" t="s">
        <v>159</v>
      </c>
      <c r="R13" s="205"/>
    </row>
    <row r="14" spans="4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3:18" ht="15" customHeight="1">
      <c r="C15" s="62"/>
      <c r="D15" s="206" t="s">
        <v>160</v>
      </c>
      <c r="E15" s="134" t="s">
        <v>161</v>
      </c>
      <c r="F15" s="146" t="s">
        <v>162</v>
      </c>
      <c r="G15" s="127"/>
      <c r="I15" s="125"/>
      <c r="J15" s="114"/>
      <c r="K15" s="114"/>
      <c r="L15" s="114"/>
      <c r="M15" s="114"/>
      <c r="N15" s="114"/>
      <c r="O15" s="114"/>
      <c r="P15" s="127"/>
      <c r="R15" s="126"/>
    </row>
    <row r="16" spans="3:18" ht="15" customHeight="1">
      <c r="C16" s="62"/>
      <c r="D16" s="207"/>
      <c r="E16" s="122" t="s">
        <v>163</v>
      </c>
      <c r="F16" s="112" t="s">
        <v>164</v>
      </c>
      <c r="G16" s="118">
        <v>110</v>
      </c>
      <c r="I16" s="61">
        <f>SUM(J16:L16)</f>
        <v>0</v>
      </c>
      <c r="J16" s="71"/>
      <c r="K16" s="71"/>
      <c r="L16" s="71"/>
      <c r="M16" s="128">
        <f>SUM(N16:P16)</f>
        <v>0</v>
      </c>
      <c r="N16" s="129"/>
      <c r="O16" s="129"/>
      <c r="P16" s="129"/>
      <c r="R16" s="120"/>
    </row>
    <row r="17" spans="3:18" ht="15" customHeight="1">
      <c r="C17" s="62"/>
      <c r="D17" s="207"/>
      <c r="E17" s="122" t="s">
        <v>165</v>
      </c>
      <c r="F17" s="112" t="s">
        <v>166</v>
      </c>
      <c r="G17" s="118" t="s">
        <v>167</v>
      </c>
      <c r="I17" s="61">
        <f>SUM(J17:L17)</f>
        <v>197.93099999999998</v>
      </c>
      <c r="J17" s="61">
        <f>SUM(J20:J21)</f>
        <v>162.72</v>
      </c>
      <c r="K17" s="61">
        <f>SUM(K20:K21)</f>
        <v>35.211</v>
      </c>
      <c r="L17" s="61">
        <f>SUM(L20:L21)</f>
        <v>0</v>
      </c>
      <c r="M17" s="128">
        <f>SUM(N17:P17)</f>
        <v>626782.15977</v>
      </c>
      <c r="N17" s="128">
        <f>SUM(N20:N21)</f>
        <v>515280.5424</v>
      </c>
      <c r="O17" s="128">
        <f>SUM(O20:O21)</f>
        <v>111501.61736999999</v>
      </c>
      <c r="P17" s="128">
        <f>SUM(P20:P21)</f>
        <v>0</v>
      </c>
      <c r="R17" s="120"/>
    </row>
    <row r="18" spans="3:18" ht="6" customHeight="1" hidden="1">
      <c r="C18" s="62"/>
      <c r="D18" s="207"/>
      <c r="E18" s="122"/>
      <c r="F18" s="124"/>
      <c r="G18" s="147"/>
      <c r="I18" s="135"/>
      <c r="J18" s="135"/>
      <c r="K18" s="135"/>
      <c r="L18" s="135"/>
      <c r="M18" s="136"/>
      <c r="N18" s="136"/>
      <c r="O18" s="136"/>
      <c r="P18" s="136"/>
      <c r="R18" s="142"/>
    </row>
    <row r="19" spans="3:18" ht="6" customHeight="1" hidden="1">
      <c r="C19" s="62"/>
      <c r="D19" s="207"/>
      <c r="E19" s="122"/>
      <c r="F19" s="124"/>
      <c r="G19" s="147"/>
      <c r="I19" s="135"/>
      <c r="J19" s="135"/>
      <c r="K19" s="135"/>
      <c r="L19" s="135"/>
      <c r="M19" s="136"/>
      <c r="N19" s="136"/>
      <c r="O19" s="136"/>
      <c r="P19" s="136"/>
      <c r="R19" s="142"/>
    </row>
    <row r="20" spans="3:18" ht="15" customHeight="1">
      <c r="C20" s="62"/>
      <c r="D20" s="207"/>
      <c r="E20" s="122" t="s">
        <v>168</v>
      </c>
      <c r="F20" s="113" t="s">
        <v>169</v>
      </c>
      <c r="G20" s="118" t="s">
        <v>170</v>
      </c>
      <c r="I20" s="61">
        <f>SUM(J20:L20)</f>
        <v>156.34799999999998</v>
      </c>
      <c r="J20" s="71">
        <v>122.969</v>
      </c>
      <c r="K20" s="71">
        <v>33.379</v>
      </c>
      <c r="L20" s="71"/>
      <c r="M20" s="128">
        <f>SUM(N20:P20)</f>
        <v>495102.52115999995</v>
      </c>
      <c r="N20" s="129">
        <f>J20*3166.67</f>
        <v>389402.24322999996</v>
      </c>
      <c r="O20" s="129">
        <f>K20*3166.67</f>
        <v>105700.27793</v>
      </c>
      <c r="P20" s="129"/>
      <c r="R20" s="120"/>
    </row>
    <row r="21" spans="3:18" ht="15" customHeight="1">
      <c r="C21" s="62"/>
      <c r="D21" s="207"/>
      <c r="E21" s="122" t="s">
        <v>171</v>
      </c>
      <c r="F21" s="113" t="s">
        <v>172</v>
      </c>
      <c r="G21" s="118" t="s">
        <v>173</v>
      </c>
      <c r="I21" s="61">
        <f>SUM(J21:L21)</f>
        <v>41.583</v>
      </c>
      <c r="J21" s="71">
        <v>39.751</v>
      </c>
      <c r="K21" s="71">
        <v>1.832</v>
      </c>
      <c r="L21" s="71"/>
      <c r="M21" s="128">
        <f>SUM(N21:P21)</f>
        <v>131679.63861</v>
      </c>
      <c r="N21" s="129">
        <f>J21*3166.67</f>
        <v>125878.29917</v>
      </c>
      <c r="O21" s="129">
        <f>K21*3166.67</f>
        <v>5801.339440000001</v>
      </c>
      <c r="P21" s="129"/>
      <c r="R21" s="120"/>
    </row>
    <row r="22" spans="3:18" ht="15" customHeight="1">
      <c r="C22" s="62"/>
      <c r="D22" s="207"/>
      <c r="E22" s="122" t="s">
        <v>174</v>
      </c>
      <c r="F22" s="112" t="s">
        <v>175</v>
      </c>
      <c r="G22" s="118" t="s">
        <v>176</v>
      </c>
      <c r="I22" s="61">
        <f>SUM(J22:L22)</f>
        <v>0</v>
      </c>
      <c r="J22" s="71"/>
      <c r="K22" s="71"/>
      <c r="L22" s="71"/>
      <c r="M22" s="128">
        <f>SUM(N22:P22)</f>
        <v>0</v>
      </c>
      <c r="N22" s="129"/>
      <c r="O22" s="129"/>
      <c r="P22" s="129"/>
      <c r="R22" s="120"/>
    </row>
    <row r="23" spans="3:18" ht="6" customHeight="1" hidden="1">
      <c r="C23" s="62"/>
      <c r="D23" s="207"/>
      <c r="E23" s="122"/>
      <c r="F23" s="124"/>
      <c r="G23" s="147"/>
      <c r="I23" s="135"/>
      <c r="J23" s="135"/>
      <c r="K23" s="135"/>
      <c r="L23" s="135"/>
      <c r="M23" s="136"/>
      <c r="N23" s="136"/>
      <c r="O23" s="136"/>
      <c r="P23" s="136"/>
      <c r="R23" s="142"/>
    </row>
    <row r="24" spans="3:18" ht="6" customHeight="1" hidden="1">
      <c r="C24" s="62"/>
      <c r="D24" s="207"/>
      <c r="E24" s="122"/>
      <c r="F24" s="124"/>
      <c r="G24" s="147"/>
      <c r="I24" s="135"/>
      <c r="J24" s="135"/>
      <c r="K24" s="135"/>
      <c r="L24" s="135"/>
      <c r="M24" s="136"/>
      <c r="N24" s="136"/>
      <c r="O24" s="136"/>
      <c r="P24" s="136"/>
      <c r="R24" s="142"/>
    </row>
    <row r="25" spans="3:18" ht="6" customHeight="1" hidden="1">
      <c r="C25" s="62"/>
      <c r="D25" s="207"/>
      <c r="E25" s="122"/>
      <c r="F25" s="124"/>
      <c r="G25" s="147"/>
      <c r="I25" s="135"/>
      <c r="J25" s="135"/>
      <c r="K25" s="135"/>
      <c r="L25" s="135"/>
      <c r="M25" s="136"/>
      <c r="N25" s="136"/>
      <c r="O25" s="136"/>
      <c r="P25" s="136"/>
      <c r="R25" s="142"/>
    </row>
    <row r="26" spans="3:18" ht="15" customHeight="1">
      <c r="C26" s="62"/>
      <c r="D26" s="207"/>
      <c r="E26" s="122" t="s">
        <v>177</v>
      </c>
      <c r="F26" s="112" t="s">
        <v>178</v>
      </c>
      <c r="G26" s="118" t="s">
        <v>179</v>
      </c>
      <c r="I26" s="61">
        <f>SUM(J26:L26)</f>
        <v>0</v>
      </c>
      <c r="J26" s="71"/>
      <c r="K26" s="71"/>
      <c r="L26" s="71"/>
      <c r="M26" s="128">
        <f>SUM(N26:P26)</f>
        <v>0</v>
      </c>
      <c r="N26" s="129"/>
      <c r="O26" s="129"/>
      <c r="P26" s="129"/>
      <c r="R26" s="120"/>
    </row>
    <row r="27" spans="3:18" ht="27" customHeight="1">
      <c r="C27" s="62"/>
      <c r="D27" s="207"/>
      <c r="E27" s="122" t="s">
        <v>180</v>
      </c>
      <c r="F27" s="112" t="s">
        <v>181</v>
      </c>
      <c r="G27" s="118" t="s">
        <v>182</v>
      </c>
      <c r="I27" s="61">
        <f>SUM(J27:L27)</f>
        <v>0</v>
      </c>
      <c r="J27" s="71"/>
      <c r="K27" s="71"/>
      <c r="L27" s="71"/>
      <c r="M27" s="128">
        <f>SUM(N27:P27)</f>
        <v>0</v>
      </c>
      <c r="N27" s="129"/>
      <c r="O27" s="129"/>
      <c r="P27" s="129"/>
      <c r="R27" s="120"/>
    </row>
    <row r="28" spans="3:18" ht="6" customHeight="1" hidden="1">
      <c r="C28" s="62"/>
      <c r="D28" s="207"/>
      <c r="E28" s="122"/>
      <c r="F28" s="124"/>
      <c r="G28" s="147"/>
      <c r="I28" s="135"/>
      <c r="J28" s="135"/>
      <c r="K28" s="135"/>
      <c r="L28" s="135"/>
      <c r="M28" s="136"/>
      <c r="N28" s="136"/>
      <c r="O28" s="136"/>
      <c r="P28" s="136"/>
      <c r="R28" s="142"/>
    </row>
    <row r="29" spans="3:18" ht="15" customHeight="1">
      <c r="C29" s="62"/>
      <c r="D29" s="207"/>
      <c r="E29" s="122" t="s">
        <v>183</v>
      </c>
      <c r="F29" s="112" t="s">
        <v>184</v>
      </c>
      <c r="G29" s="118" t="s">
        <v>185</v>
      </c>
      <c r="I29" s="61">
        <f>SUM(J29:L29)</f>
        <v>0</v>
      </c>
      <c r="J29" s="71"/>
      <c r="K29" s="71"/>
      <c r="L29" s="71"/>
      <c r="M29" s="128">
        <f>SUM(N29:P29)</f>
        <v>0</v>
      </c>
      <c r="N29" s="129"/>
      <c r="O29" s="129"/>
      <c r="P29" s="129"/>
      <c r="R29" s="120"/>
    </row>
    <row r="30" spans="3:18" ht="15" customHeight="1">
      <c r="C30" s="62"/>
      <c r="D30" s="207"/>
      <c r="E30" s="122" t="s">
        <v>186</v>
      </c>
      <c r="F30" s="112" t="s">
        <v>187</v>
      </c>
      <c r="G30" s="118"/>
      <c r="I30" s="61">
        <f>SUM(J30:L30)</f>
        <v>197.93099999999998</v>
      </c>
      <c r="J30" s="61">
        <f>SUM(J16,J17,J22)</f>
        <v>162.72</v>
      </c>
      <c r="K30" s="61">
        <f>SUM(K16,K17,K22)</f>
        <v>35.211</v>
      </c>
      <c r="L30" s="61">
        <f>SUM(L16,L17,L22)</f>
        <v>0</v>
      </c>
      <c r="M30" s="128">
        <f>SUM(N30:P30)</f>
        <v>626782.15977</v>
      </c>
      <c r="N30" s="128">
        <f>SUM(N16,N17,N22)</f>
        <v>515280.5424</v>
      </c>
      <c r="O30" s="128">
        <f>SUM(O16,O17,O22)</f>
        <v>111501.61736999999</v>
      </c>
      <c r="P30" s="128">
        <f>SUM(P16,P17,P22)</f>
        <v>0</v>
      </c>
      <c r="R30" s="121"/>
    </row>
    <row r="31" spans="3:18" ht="15" customHeight="1">
      <c r="C31" s="62"/>
      <c r="D31" s="207"/>
      <c r="E31" s="122" t="s">
        <v>188</v>
      </c>
      <c r="F31" s="112" t="s">
        <v>189</v>
      </c>
      <c r="G31" s="118"/>
      <c r="I31" s="61">
        <f>SUM(J31:L31)</f>
        <v>197.93099999999998</v>
      </c>
      <c r="J31" s="61">
        <f>SUM(J16,J17,J22,J26)</f>
        <v>162.72</v>
      </c>
      <c r="K31" s="61">
        <f>SUM(K16,K17,K22,K26)</f>
        <v>35.211</v>
      </c>
      <c r="L31" s="61">
        <f>SUM(L16,L17,L22,L26)</f>
        <v>0</v>
      </c>
      <c r="M31" s="128">
        <f>SUM(N31:P31)</f>
        <v>626782.15977</v>
      </c>
      <c r="N31" s="128">
        <f>SUM(N16,N17,N22,N26)</f>
        <v>515280.5424</v>
      </c>
      <c r="O31" s="128">
        <f>SUM(O16,O17,O22,O26)</f>
        <v>111501.61736999999</v>
      </c>
      <c r="P31" s="128">
        <f>SUM(P16,P17,P22,P26)</f>
        <v>0</v>
      </c>
      <c r="R31" s="121"/>
    </row>
    <row r="32" spans="3:18" ht="15" customHeight="1">
      <c r="C32" s="62"/>
      <c r="D32" s="207"/>
      <c r="E32" s="122" t="s">
        <v>190</v>
      </c>
      <c r="F32" s="112" t="s">
        <v>191</v>
      </c>
      <c r="G32" s="118"/>
      <c r="I32" s="61">
        <f>SUM(J32:L32)</f>
        <v>197.93099999999998</v>
      </c>
      <c r="J32" s="61">
        <f>SUM(J16,J17,J22,J26,J27,J29)</f>
        <v>162.72</v>
      </c>
      <c r="K32" s="61">
        <f>SUM(K16,K17,K22,K26,K27,K29)</f>
        <v>35.211</v>
      </c>
      <c r="L32" s="61">
        <f>SUM(L16,L17,L22,L26,L27,L29)</f>
        <v>0</v>
      </c>
      <c r="M32" s="128">
        <f>SUM(N32:P32)</f>
        <v>626782.15977</v>
      </c>
      <c r="N32" s="128">
        <f>SUM(N16,N17,N22,N26,N27,N29)</f>
        <v>515280.5424</v>
      </c>
      <c r="O32" s="128">
        <f>SUM(O16,O17,O22,O26,O27,O29)</f>
        <v>111501.61736999999</v>
      </c>
      <c r="P32" s="128">
        <f>SUM(P16,P17,P22,P26,P27,P29)</f>
        <v>0</v>
      </c>
      <c r="R32" s="121"/>
    </row>
    <row r="33" spans="3:18" ht="15" customHeight="1">
      <c r="C33" s="62"/>
      <c r="D33" s="207"/>
      <c r="E33" s="134" t="s">
        <v>192</v>
      </c>
      <c r="F33" s="146" t="s">
        <v>193</v>
      </c>
      <c r="G33" s="127"/>
      <c r="I33" s="125"/>
      <c r="J33" s="114"/>
      <c r="K33" s="114"/>
      <c r="L33" s="114"/>
      <c r="M33" s="114"/>
      <c r="N33" s="114"/>
      <c r="O33" s="114"/>
      <c r="P33" s="127"/>
      <c r="R33" s="126"/>
    </row>
    <row r="34" spans="3:18" ht="15" customHeight="1">
      <c r="C34" s="62"/>
      <c r="D34" s="207"/>
      <c r="E34" s="122" t="s">
        <v>163</v>
      </c>
      <c r="F34" s="112" t="s">
        <v>164</v>
      </c>
      <c r="G34" s="118" t="s">
        <v>194</v>
      </c>
      <c r="I34" s="61">
        <f>SUM(J34:L34)</f>
        <v>0</v>
      </c>
      <c r="J34" s="71"/>
      <c r="K34" s="71"/>
      <c r="L34" s="71"/>
      <c r="M34" s="128">
        <f>SUM(N34:P34)</f>
        <v>0</v>
      </c>
      <c r="N34" s="129"/>
      <c r="O34" s="129"/>
      <c r="P34" s="129"/>
      <c r="R34" s="120"/>
    </row>
    <row r="35" spans="3:18" ht="15" customHeight="1">
      <c r="C35" s="62"/>
      <c r="D35" s="207"/>
      <c r="E35" s="122" t="s">
        <v>165</v>
      </c>
      <c r="F35" s="112" t="s">
        <v>166</v>
      </c>
      <c r="G35" s="118" t="s">
        <v>195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28">
        <f>SUM(N35:P35)</f>
        <v>0</v>
      </c>
      <c r="N35" s="128">
        <f>SUM(N38:N39)</f>
        <v>0</v>
      </c>
      <c r="O35" s="128">
        <f>SUM(O38:O39)</f>
        <v>0</v>
      </c>
      <c r="P35" s="128">
        <f>SUM(P38:P39)</f>
        <v>0</v>
      </c>
      <c r="R35" s="120"/>
    </row>
    <row r="36" spans="3:18" ht="6" customHeight="1" hidden="1">
      <c r="C36" s="62"/>
      <c r="D36" s="207"/>
      <c r="E36" s="122"/>
      <c r="F36" s="124"/>
      <c r="G36" s="147"/>
      <c r="I36" s="135"/>
      <c r="J36" s="135"/>
      <c r="K36" s="135"/>
      <c r="L36" s="135"/>
      <c r="M36" s="136"/>
      <c r="N36" s="136"/>
      <c r="O36" s="136"/>
      <c r="P36" s="136"/>
      <c r="R36" s="142"/>
    </row>
    <row r="37" spans="3:18" ht="6" customHeight="1" hidden="1">
      <c r="C37" s="62"/>
      <c r="D37" s="207"/>
      <c r="E37" s="122"/>
      <c r="F37" s="124"/>
      <c r="G37" s="147"/>
      <c r="I37" s="135"/>
      <c r="J37" s="135"/>
      <c r="K37" s="135"/>
      <c r="L37" s="135"/>
      <c r="M37" s="136"/>
      <c r="N37" s="136"/>
      <c r="O37" s="136"/>
      <c r="P37" s="136"/>
      <c r="R37" s="142"/>
    </row>
    <row r="38" spans="3:18" ht="15" customHeight="1">
      <c r="C38" s="62"/>
      <c r="D38" s="207"/>
      <c r="E38" s="122" t="s">
        <v>168</v>
      </c>
      <c r="F38" s="113" t="s">
        <v>169</v>
      </c>
      <c r="G38" s="118" t="s">
        <v>196</v>
      </c>
      <c r="I38" s="61">
        <f>SUM(J38:L38)</f>
        <v>0</v>
      </c>
      <c r="J38" s="71"/>
      <c r="K38" s="71"/>
      <c r="L38" s="71"/>
      <c r="M38" s="128">
        <f>SUM(N38:P38)</f>
        <v>0</v>
      </c>
      <c r="N38" s="129"/>
      <c r="O38" s="129"/>
      <c r="P38" s="129"/>
      <c r="R38" s="120"/>
    </row>
    <row r="39" spans="3:18" ht="15" customHeight="1">
      <c r="C39" s="62"/>
      <c r="D39" s="207"/>
      <c r="E39" s="122" t="s">
        <v>171</v>
      </c>
      <c r="F39" s="113" t="s">
        <v>172</v>
      </c>
      <c r="G39" s="118" t="s">
        <v>197</v>
      </c>
      <c r="I39" s="61">
        <f>SUM(J39:L39)</f>
        <v>0</v>
      </c>
      <c r="J39" s="71"/>
      <c r="K39" s="71"/>
      <c r="L39" s="71"/>
      <c r="M39" s="128">
        <f>SUM(N39:P39)</f>
        <v>0</v>
      </c>
      <c r="N39" s="129"/>
      <c r="O39" s="129"/>
      <c r="P39" s="129"/>
      <c r="R39" s="120"/>
    </row>
    <row r="40" spans="3:18" ht="15" customHeight="1">
      <c r="C40" s="62"/>
      <c r="D40" s="207"/>
      <c r="E40" s="122" t="s">
        <v>174</v>
      </c>
      <c r="F40" s="112" t="s">
        <v>175</v>
      </c>
      <c r="G40" s="118" t="s">
        <v>198</v>
      </c>
      <c r="I40" s="61">
        <f>SUM(J40:L40)</f>
        <v>0</v>
      </c>
      <c r="J40" s="71"/>
      <c r="K40" s="71"/>
      <c r="L40" s="71"/>
      <c r="M40" s="128">
        <f>SUM(N40:P40)</f>
        <v>0</v>
      </c>
      <c r="N40" s="129"/>
      <c r="O40" s="129"/>
      <c r="P40" s="129"/>
      <c r="R40" s="120"/>
    </row>
    <row r="41" spans="3:18" ht="6" customHeight="1" hidden="1">
      <c r="C41" s="62"/>
      <c r="D41" s="207"/>
      <c r="E41" s="122"/>
      <c r="F41" s="124"/>
      <c r="G41" s="147"/>
      <c r="I41" s="135"/>
      <c r="J41" s="135"/>
      <c r="K41" s="135"/>
      <c r="L41" s="135"/>
      <c r="M41" s="136"/>
      <c r="N41" s="136"/>
      <c r="O41" s="136"/>
      <c r="P41" s="136"/>
      <c r="R41" s="142"/>
    </row>
    <row r="42" spans="3:18" ht="6" customHeight="1" hidden="1">
      <c r="C42" s="62"/>
      <c r="D42" s="207"/>
      <c r="E42" s="122"/>
      <c r="F42" s="124"/>
      <c r="G42" s="147"/>
      <c r="I42" s="135"/>
      <c r="J42" s="135"/>
      <c r="K42" s="135"/>
      <c r="L42" s="135"/>
      <c r="M42" s="136"/>
      <c r="N42" s="136"/>
      <c r="O42" s="136"/>
      <c r="P42" s="136"/>
      <c r="R42" s="142"/>
    </row>
    <row r="43" spans="3:18" ht="6" customHeight="1" hidden="1">
      <c r="C43" s="62"/>
      <c r="D43" s="207"/>
      <c r="E43" s="122"/>
      <c r="F43" s="124"/>
      <c r="G43" s="147"/>
      <c r="I43" s="135"/>
      <c r="J43" s="135"/>
      <c r="K43" s="135"/>
      <c r="L43" s="135"/>
      <c r="M43" s="136"/>
      <c r="N43" s="136"/>
      <c r="O43" s="136"/>
      <c r="P43" s="136"/>
      <c r="R43" s="142"/>
    </row>
    <row r="44" spans="3:18" ht="15" customHeight="1">
      <c r="C44" s="62"/>
      <c r="D44" s="207"/>
      <c r="E44" s="122" t="s">
        <v>177</v>
      </c>
      <c r="F44" s="112" t="s">
        <v>178</v>
      </c>
      <c r="G44" s="118" t="s">
        <v>199</v>
      </c>
      <c r="I44" s="61">
        <f>SUM(J44:L44)</f>
        <v>0</v>
      </c>
      <c r="J44" s="71"/>
      <c r="K44" s="71"/>
      <c r="L44" s="71"/>
      <c r="M44" s="128">
        <f>SUM(N44:P44)</f>
        <v>0</v>
      </c>
      <c r="N44" s="129"/>
      <c r="O44" s="129"/>
      <c r="P44" s="129"/>
      <c r="R44" s="120"/>
    </row>
    <row r="45" spans="3:18" ht="27" customHeight="1">
      <c r="C45" s="62"/>
      <c r="D45" s="207"/>
      <c r="E45" s="122" t="s">
        <v>180</v>
      </c>
      <c r="F45" s="112" t="s">
        <v>181</v>
      </c>
      <c r="G45" s="118" t="s">
        <v>200</v>
      </c>
      <c r="I45" s="61">
        <f>SUM(J45:L45)</f>
        <v>0</v>
      </c>
      <c r="J45" s="71"/>
      <c r="K45" s="71"/>
      <c r="L45" s="71"/>
      <c r="M45" s="128">
        <f>SUM(N45:P45)</f>
        <v>0</v>
      </c>
      <c r="N45" s="129"/>
      <c r="O45" s="129"/>
      <c r="P45" s="129"/>
      <c r="R45" s="120"/>
    </row>
    <row r="46" spans="3:18" ht="6" customHeight="1" hidden="1">
      <c r="C46" s="62"/>
      <c r="D46" s="207"/>
      <c r="E46" s="122"/>
      <c r="F46" s="124"/>
      <c r="G46" s="147"/>
      <c r="I46" s="135"/>
      <c r="J46" s="135"/>
      <c r="K46" s="135"/>
      <c r="L46" s="135"/>
      <c r="M46" s="136"/>
      <c r="N46" s="136"/>
      <c r="O46" s="136"/>
      <c r="P46" s="136"/>
      <c r="R46" s="142"/>
    </row>
    <row r="47" spans="3:18" ht="15" customHeight="1">
      <c r="C47" s="62"/>
      <c r="D47" s="207"/>
      <c r="E47" s="122" t="s">
        <v>183</v>
      </c>
      <c r="F47" s="112" t="s">
        <v>184</v>
      </c>
      <c r="G47" s="118" t="s">
        <v>201</v>
      </c>
      <c r="I47" s="61">
        <f>SUM(J47:L47)</f>
        <v>0</v>
      </c>
      <c r="J47" s="71"/>
      <c r="K47" s="71"/>
      <c r="L47" s="71"/>
      <c r="M47" s="128">
        <f>SUM(N47:P47)</f>
        <v>0</v>
      </c>
      <c r="N47" s="129"/>
      <c r="O47" s="129"/>
      <c r="P47" s="129"/>
      <c r="R47" s="120"/>
    </row>
    <row r="48" spans="3:18" ht="15" customHeight="1">
      <c r="C48" s="62"/>
      <c r="D48" s="207"/>
      <c r="E48" s="122" t="s">
        <v>186</v>
      </c>
      <c r="F48" s="112" t="s">
        <v>187</v>
      </c>
      <c r="G48" s="118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28">
        <f>SUM(N48:P48)</f>
        <v>0</v>
      </c>
      <c r="N48" s="128">
        <f>SUM(N34,N35,N40)</f>
        <v>0</v>
      </c>
      <c r="O48" s="128">
        <f>SUM(O34,O35,O40)</f>
        <v>0</v>
      </c>
      <c r="P48" s="128">
        <f>SUM(P34,P35,P40)</f>
        <v>0</v>
      </c>
      <c r="R48" s="121"/>
    </row>
    <row r="49" spans="3:18" ht="15" customHeight="1">
      <c r="C49" s="62"/>
      <c r="D49" s="207"/>
      <c r="E49" s="122" t="s">
        <v>188</v>
      </c>
      <c r="F49" s="112" t="s">
        <v>189</v>
      </c>
      <c r="G49" s="118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28">
        <f>SUM(N49:P49)</f>
        <v>0</v>
      </c>
      <c r="N49" s="128">
        <f>SUM(N34,N35,N40,N44)</f>
        <v>0</v>
      </c>
      <c r="O49" s="128">
        <f>SUM(O34,O35,O40,O44)</f>
        <v>0</v>
      </c>
      <c r="P49" s="128">
        <f>SUM(P34,P35,P40,P44)</f>
        <v>0</v>
      </c>
      <c r="R49" s="121"/>
    </row>
    <row r="50" spans="3:18" ht="15" customHeight="1">
      <c r="C50" s="62"/>
      <c r="D50" s="207"/>
      <c r="E50" s="122" t="s">
        <v>190</v>
      </c>
      <c r="F50" s="112" t="s">
        <v>191</v>
      </c>
      <c r="G50" s="118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28">
        <f>SUM(N50:P50)</f>
        <v>0</v>
      </c>
      <c r="N50" s="128">
        <f>SUM(N34,N35,N40,N44,N45,N47)</f>
        <v>0</v>
      </c>
      <c r="O50" s="128">
        <f>SUM(O34,O35,O40,O44,O45,O47)</f>
        <v>0</v>
      </c>
      <c r="P50" s="128">
        <f>SUM(P34,P35,P40,P44,P45,P47)</f>
        <v>0</v>
      </c>
      <c r="R50" s="121"/>
    </row>
    <row r="51" spans="3:18" ht="15" customHeight="1">
      <c r="C51" s="62"/>
      <c r="D51" s="208"/>
      <c r="E51" s="111" t="s">
        <v>202</v>
      </c>
      <c r="F51" s="72" t="s">
        <v>203</v>
      </c>
      <c r="G51" s="118" t="s">
        <v>204</v>
      </c>
      <c r="I51" s="61">
        <f>SUM(J51:L51)</f>
        <v>197.93099999999998</v>
      </c>
      <c r="J51" s="61">
        <f>SUM(J32,J50)</f>
        <v>162.72</v>
      </c>
      <c r="K51" s="61">
        <f>SUM(K32,K50)</f>
        <v>35.211</v>
      </c>
      <c r="L51" s="61">
        <f>SUM(L32,L50)</f>
        <v>0</v>
      </c>
      <c r="M51" s="128">
        <f>SUM(N51:P51)</f>
        <v>626782.15977</v>
      </c>
      <c r="N51" s="128">
        <f>SUM(N32,N50)</f>
        <v>515280.5424</v>
      </c>
      <c r="O51" s="128">
        <f>SUM(O32,O50)</f>
        <v>111501.61736999999</v>
      </c>
      <c r="P51" s="128">
        <f>SUM(P32,P50)</f>
        <v>0</v>
      </c>
      <c r="R51" s="144"/>
    </row>
    <row r="52" spans="3:18" ht="6" customHeight="1" hidden="1">
      <c r="C52" s="62"/>
      <c r="D52" s="123"/>
      <c r="E52" s="122"/>
      <c r="F52" s="124"/>
      <c r="G52" s="147"/>
      <c r="I52" s="135"/>
      <c r="J52" s="135"/>
      <c r="K52" s="135"/>
      <c r="L52" s="135"/>
      <c r="M52" s="136"/>
      <c r="N52" s="136"/>
      <c r="O52" s="136"/>
      <c r="P52" s="136"/>
      <c r="R52" s="142"/>
    </row>
    <row r="53" spans="3:18" ht="15" customHeight="1">
      <c r="C53" s="62"/>
      <c r="D53" s="209" t="s">
        <v>205</v>
      </c>
      <c r="E53" s="134" t="s">
        <v>161</v>
      </c>
      <c r="F53" s="146" t="s">
        <v>162</v>
      </c>
      <c r="G53" s="127"/>
      <c r="I53" s="125"/>
      <c r="J53" s="114"/>
      <c r="K53" s="114"/>
      <c r="L53" s="114"/>
      <c r="M53" s="114"/>
      <c r="N53" s="114"/>
      <c r="O53" s="114"/>
      <c r="P53" s="127"/>
      <c r="R53" s="126"/>
    </row>
    <row r="54" spans="3:18" ht="15" customHeight="1">
      <c r="C54" s="62"/>
      <c r="D54" s="210"/>
      <c r="E54" s="122" t="s">
        <v>163</v>
      </c>
      <c r="F54" s="112" t="s">
        <v>164</v>
      </c>
      <c r="G54" s="118" t="s">
        <v>206</v>
      </c>
      <c r="I54" s="61">
        <f>SUM(J54:L54)</f>
        <v>0</v>
      </c>
      <c r="J54" s="71"/>
      <c r="K54" s="71"/>
      <c r="L54" s="71"/>
      <c r="M54" s="128">
        <f>SUM(N54:P54)</f>
        <v>0</v>
      </c>
      <c r="N54" s="129"/>
      <c r="O54" s="129"/>
      <c r="P54" s="129"/>
      <c r="R54" s="120"/>
    </row>
    <row r="55" spans="3:18" ht="15" customHeight="1">
      <c r="C55" s="62"/>
      <c r="D55" s="210"/>
      <c r="E55" s="122" t="s">
        <v>165</v>
      </c>
      <c r="F55" s="112" t="s">
        <v>166</v>
      </c>
      <c r="G55" s="118" t="s">
        <v>207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28">
        <f>SUM(N55:P55)</f>
        <v>0</v>
      </c>
      <c r="N55" s="128">
        <f>SUM(N58:N59)</f>
        <v>0</v>
      </c>
      <c r="O55" s="128">
        <f>SUM(O58:O59)</f>
        <v>0</v>
      </c>
      <c r="P55" s="128">
        <f>SUM(P58:P59)</f>
        <v>0</v>
      </c>
      <c r="R55" s="120"/>
    </row>
    <row r="56" spans="3:18" ht="6" customHeight="1" hidden="1">
      <c r="C56" s="62"/>
      <c r="D56" s="210"/>
      <c r="E56" s="122"/>
      <c r="F56" s="124"/>
      <c r="G56" s="147"/>
      <c r="I56" s="135"/>
      <c r="J56" s="135"/>
      <c r="K56" s="135"/>
      <c r="L56" s="135"/>
      <c r="M56" s="136"/>
      <c r="N56" s="136"/>
      <c r="O56" s="136"/>
      <c r="P56" s="136"/>
      <c r="R56" s="142"/>
    </row>
    <row r="57" spans="3:18" ht="6" customHeight="1" hidden="1">
      <c r="C57" s="62"/>
      <c r="D57" s="210"/>
      <c r="E57" s="122"/>
      <c r="F57" s="124"/>
      <c r="G57" s="147"/>
      <c r="I57" s="135"/>
      <c r="J57" s="135"/>
      <c r="K57" s="135"/>
      <c r="L57" s="135"/>
      <c r="M57" s="136"/>
      <c r="N57" s="136"/>
      <c r="O57" s="136"/>
      <c r="P57" s="136"/>
      <c r="R57" s="142"/>
    </row>
    <row r="58" spans="3:18" ht="15" customHeight="1">
      <c r="C58" s="62"/>
      <c r="D58" s="210"/>
      <c r="E58" s="122" t="s">
        <v>168</v>
      </c>
      <c r="F58" s="113" t="s">
        <v>169</v>
      </c>
      <c r="G58" s="118" t="s">
        <v>208</v>
      </c>
      <c r="I58" s="61">
        <f>SUM(J58:L58)</f>
        <v>0</v>
      </c>
      <c r="J58" s="71"/>
      <c r="K58" s="71"/>
      <c r="L58" s="71"/>
      <c r="M58" s="128">
        <f>SUM(N58:P58)</f>
        <v>0</v>
      </c>
      <c r="N58" s="129"/>
      <c r="O58" s="129"/>
      <c r="P58" s="129"/>
      <c r="R58" s="120"/>
    </row>
    <row r="59" spans="3:18" ht="15" customHeight="1">
      <c r="C59" s="62"/>
      <c r="D59" s="210"/>
      <c r="E59" s="122" t="s">
        <v>171</v>
      </c>
      <c r="F59" s="113" t="s">
        <v>172</v>
      </c>
      <c r="G59" s="118" t="s">
        <v>209</v>
      </c>
      <c r="I59" s="61">
        <f>SUM(J59:L59)</f>
        <v>0</v>
      </c>
      <c r="J59" s="71"/>
      <c r="K59" s="71"/>
      <c r="L59" s="71"/>
      <c r="M59" s="128">
        <f>SUM(N59:P59)</f>
        <v>0</v>
      </c>
      <c r="N59" s="129"/>
      <c r="O59" s="129"/>
      <c r="P59" s="129"/>
      <c r="R59" s="120"/>
    </row>
    <row r="60" spans="3:18" ht="15" customHeight="1">
      <c r="C60" s="62"/>
      <c r="D60" s="210"/>
      <c r="E60" s="122" t="s">
        <v>174</v>
      </c>
      <c r="F60" s="112" t="s">
        <v>175</v>
      </c>
      <c r="G60" s="118" t="s">
        <v>210</v>
      </c>
      <c r="I60" s="61">
        <f>SUM(J60:L60)</f>
        <v>0</v>
      </c>
      <c r="J60" s="71"/>
      <c r="K60" s="71"/>
      <c r="L60" s="71"/>
      <c r="M60" s="128">
        <f>SUM(N60:P60)</f>
        <v>0</v>
      </c>
      <c r="N60" s="129"/>
      <c r="O60" s="129"/>
      <c r="P60" s="129"/>
      <c r="R60" s="120"/>
    </row>
    <row r="61" spans="3:18" ht="6" customHeight="1" hidden="1">
      <c r="C61" s="62"/>
      <c r="D61" s="210"/>
      <c r="E61" s="122"/>
      <c r="F61" s="124"/>
      <c r="G61" s="147"/>
      <c r="I61" s="135"/>
      <c r="J61" s="135"/>
      <c r="K61" s="135"/>
      <c r="L61" s="135"/>
      <c r="M61" s="136"/>
      <c r="N61" s="136"/>
      <c r="O61" s="136"/>
      <c r="P61" s="136"/>
      <c r="R61" s="142"/>
    </row>
    <row r="62" spans="3:18" ht="6" customHeight="1" hidden="1">
      <c r="C62" s="62"/>
      <c r="D62" s="210"/>
      <c r="E62" s="122"/>
      <c r="F62" s="124"/>
      <c r="G62" s="147"/>
      <c r="I62" s="135"/>
      <c r="J62" s="135"/>
      <c r="K62" s="135"/>
      <c r="L62" s="135"/>
      <c r="M62" s="136"/>
      <c r="N62" s="136"/>
      <c r="O62" s="136"/>
      <c r="P62" s="136"/>
      <c r="R62" s="142"/>
    </row>
    <row r="63" spans="3:18" ht="6" customHeight="1" hidden="1">
      <c r="C63" s="62"/>
      <c r="D63" s="210"/>
      <c r="E63" s="122"/>
      <c r="F63" s="124"/>
      <c r="G63" s="147"/>
      <c r="I63" s="135"/>
      <c r="J63" s="135"/>
      <c r="K63" s="135"/>
      <c r="L63" s="135"/>
      <c r="M63" s="136"/>
      <c r="N63" s="136"/>
      <c r="O63" s="136"/>
      <c r="P63" s="136"/>
      <c r="R63" s="142"/>
    </row>
    <row r="64" spans="3:18" ht="15" customHeight="1">
      <c r="C64" s="62"/>
      <c r="D64" s="210"/>
      <c r="E64" s="122" t="s">
        <v>177</v>
      </c>
      <c r="F64" s="112" t="s">
        <v>178</v>
      </c>
      <c r="G64" s="145" t="s">
        <v>211</v>
      </c>
      <c r="I64" s="61">
        <f>SUM(J64:L64)</f>
        <v>0</v>
      </c>
      <c r="J64" s="71"/>
      <c r="K64" s="71"/>
      <c r="L64" s="71"/>
      <c r="M64" s="128">
        <f>SUM(N64:P64)</f>
        <v>0</v>
      </c>
      <c r="N64" s="129"/>
      <c r="O64" s="129"/>
      <c r="P64" s="129"/>
      <c r="R64" s="120"/>
    </row>
    <row r="65" spans="3:18" ht="27" customHeight="1">
      <c r="C65" s="62"/>
      <c r="D65" s="210"/>
      <c r="E65" s="122" t="s">
        <v>180</v>
      </c>
      <c r="F65" s="112" t="s">
        <v>181</v>
      </c>
      <c r="G65" s="118" t="s">
        <v>212</v>
      </c>
      <c r="I65" s="61">
        <f>SUM(J65:L65)</f>
        <v>0</v>
      </c>
      <c r="J65" s="71"/>
      <c r="K65" s="71"/>
      <c r="L65" s="71"/>
      <c r="M65" s="128">
        <f>SUM(N65:P65)</f>
        <v>0</v>
      </c>
      <c r="N65" s="129"/>
      <c r="O65" s="129"/>
      <c r="P65" s="129"/>
      <c r="R65" s="120"/>
    </row>
    <row r="66" spans="3:18" ht="6" customHeight="1" hidden="1">
      <c r="C66" s="62"/>
      <c r="D66" s="210"/>
      <c r="E66" s="122"/>
      <c r="F66" s="124"/>
      <c r="G66" s="147"/>
      <c r="I66" s="135"/>
      <c r="J66" s="135"/>
      <c r="K66" s="135"/>
      <c r="L66" s="135"/>
      <c r="M66" s="136"/>
      <c r="N66" s="136"/>
      <c r="O66" s="136"/>
      <c r="P66" s="136"/>
      <c r="R66" s="142"/>
    </row>
    <row r="67" spans="3:18" ht="15" customHeight="1">
      <c r="C67" s="62"/>
      <c r="D67" s="210"/>
      <c r="E67" s="122" t="s">
        <v>183</v>
      </c>
      <c r="F67" s="112" t="s">
        <v>184</v>
      </c>
      <c r="G67" s="118" t="s">
        <v>213</v>
      </c>
      <c r="I67" s="61">
        <f>SUM(J67:L67)</f>
        <v>0</v>
      </c>
      <c r="J67" s="71"/>
      <c r="K67" s="71"/>
      <c r="L67" s="71"/>
      <c r="M67" s="128">
        <f>SUM(N67:P67)</f>
        <v>0</v>
      </c>
      <c r="N67" s="129"/>
      <c r="O67" s="129"/>
      <c r="P67" s="129"/>
      <c r="R67" s="120"/>
    </row>
    <row r="68" spans="3:18" ht="15" customHeight="1">
      <c r="C68" s="62"/>
      <c r="D68" s="210"/>
      <c r="E68" s="122" t="s">
        <v>186</v>
      </c>
      <c r="F68" s="112" t="s">
        <v>187</v>
      </c>
      <c r="G68" s="118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28">
        <f>SUM(N68:P68)</f>
        <v>0</v>
      </c>
      <c r="N68" s="128">
        <f>SUM(N54,N55,N60)</f>
        <v>0</v>
      </c>
      <c r="O68" s="128">
        <f>SUM(O54,O55,O60)</f>
        <v>0</v>
      </c>
      <c r="P68" s="128">
        <f>SUM(P54,P55,P60)</f>
        <v>0</v>
      </c>
      <c r="R68" s="121"/>
    </row>
    <row r="69" spans="3:18" ht="15" customHeight="1">
      <c r="C69" s="62"/>
      <c r="D69" s="210"/>
      <c r="E69" s="122" t="s">
        <v>188</v>
      </c>
      <c r="F69" s="112" t="s">
        <v>189</v>
      </c>
      <c r="G69" s="118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28">
        <f>SUM(N69:P69)</f>
        <v>0</v>
      </c>
      <c r="N69" s="128">
        <f>SUM(N54,N55,N60,N64)</f>
        <v>0</v>
      </c>
      <c r="O69" s="128">
        <f>SUM(O54,O55,O60,O64)</f>
        <v>0</v>
      </c>
      <c r="P69" s="128">
        <f>SUM(P54,P55,P60,P64)</f>
        <v>0</v>
      </c>
      <c r="R69" s="121"/>
    </row>
    <row r="70" spans="3:18" ht="15" customHeight="1">
      <c r="C70" s="62"/>
      <c r="D70" s="210"/>
      <c r="E70" s="122" t="s">
        <v>190</v>
      </c>
      <c r="F70" s="112" t="s">
        <v>191</v>
      </c>
      <c r="G70" s="118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28">
        <f>SUM(N70:P70)</f>
        <v>0</v>
      </c>
      <c r="N70" s="128">
        <f>SUM(N54,N55,N60,N64,N65,N67)</f>
        <v>0</v>
      </c>
      <c r="O70" s="128">
        <f>SUM(O54,O55,O60,O64,O65,O67)</f>
        <v>0</v>
      </c>
      <c r="P70" s="128">
        <f>SUM(P54,P55,P60,P64,P65,P67)</f>
        <v>0</v>
      </c>
      <c r="R70" s="121"/>
    </row>
    <row r="71" spans="3:18" ht="15" customHeight="1">
      <c r="C71" s="62"/>
      <c r="D71" s="210"/>
      <c r="E71" s="134" t="s">
        <v>192</v>
      </c>
      <c r="F71" s="146" t="s">
        <v>193</v>
      </c>
      <c r="G71" s="127"/>
      <c r="I71" s="125"/>
      <c r="J71" s="114"/>
      <c r="K71" s="114"/>
      <c r="L71" s="114"/>
      <c r="M71" s="114"/>
      <c r="N71" s="114"/>
      <c r="O71" s="114"/>
      <c r="P71" s="127"/>
      <c r="R71" s="126"/>
    </row>
    <row r="72" spans="3:18" ht="15" customHeight="1">
      <c r="C72" s="62"/>
      <c r="D72" s="210"/>
      <c r="E72" s="122" t="s">
        <v>163</v>
      </c>
      <c r="F72" s="112" t="s">
        <v>164</v>
      </c>
      <c r="G72" s="118" t="s">
        <v>214</v>
      </c>
      <c r="I72" s="61">
        <f>SUM(J72:L72)</f>
        <v>0</v>
      </c>
      <c r="J72" s="71"/>
      <c r="K72" s="71"/>
      <c r="L72" s="71"/>
      <c r="M72" s="128">
        <f>SUM(N72:P72)</f>
        <v>0</v>
      </c>
      <c r="N72" s="129"/>
      <c r="O72" s="129"/>
      <c r="P72" s="129"/>
      <c r="R72" s="120"/>
    </row>
    <row r="73" spans="3:18" ht="15" customHeight="1">
      <c r="C73" s="62"/>
      <c r="D73" s="210"/>
      <c r="E73" s="122" t="s">
        <v>165</v>
      </c>
      <c r="F73" s="112" t="s">
        <v>166</v>
      </c>
      <c r="G73" s="118" t="s">
        <v>215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28">
        <f>SUM(N73:P73)</f>
        <v>0</v>
      </c>
      <c r="N73" s="128">
        <f>SUM(N76:N77)</f>
        <v>0</v>
      </c>
      <c r="O73" s="128">
        <f>SUM(O76:O77)</f>
        <v>0</v>
      </c>
      <c r="P73" s="128">
        <f>SUM(P76:P77)</f>
        <v>0</v>
      </c>
      <c r="R73" s="120"/>
    </row>
    <row r="74" spans="3:18" ht="6" customHeight="1" hidden="1">
      <c r="C74" s="62"/>
      <c r="D74" s="210"/>
      <c r="E74" s="122"/>
      <c r="F74" s="124"/>
      <c r="G74" s="147"/>
      <c r="I74" s="135"/>
      <c r="J74" s="135"/>
      <c r="K74" s="135"/>
      <c r="L74" s="135"/>
      <c r="M74" s="136"/>
      <c r="N74" s="136"/>
      <c r="O74" s="136"/>
      <c r="P74" s="136"/>
      <c r="R74" s="142"/>
    </row>
    <row r="75" spans="3:18" ht="6" customHeight="1" hidden="1">
      <c r="C75" s="62"/>
      <c r="D75" s="210"/>
      <c r="E75" s="122"/>
      <c r="F75" s="124"/>
      <c r="G75" s="147"/>
      <c r="I75" s="135"/>
      <c r="J75" s="135"/>
      <c r="K75" s="135"/>
      <c r="L75" s="135"/>
      <c r="M75" s="136"/>
      <c r="N75" s="136"/>
      <c r="O75" s="136"/>
      <c r="P75" s="136"/>
      <c r="R75" s="142"/>
    </row>
    <row r="76" spans="3:18" ht="15" customHeight="1">
      <c r="C76" s="62"/>
      <c r="D76" s="210"/>
      <c r="E76" s="122" t="s">
        <v>168</v>
      </c>
      <c r="F76" s="113" t="s">
        <v>169</v>
      </c>
      <c r="G76" s="118" t="s">
        <v>216</v>
      </c>
      <c r="I76" s="61">
        <f>SUM(J76:L76)</f>
        <v>0</v>
      </c>
      <c r="J76" s="71"/>
      <c r="K76" s="71"/>
      <c r="L76" s="71"/>
      <c r="M76" s="128">
        <f>SUM(N76:P76)</f>
        <v>0</v>
      </c>
      <c r="N76" s="129"/>
      <c r="O76" s="129"/>
      <c r="P76" s="129"/>
      <c r="R76" s="120"/>
    </row>
    <row r="77" spans="3:18" ht="15" customHeight="1">
      <c r="C77" s="62"/>
      <c r="D77" s="210"/>
      <c r="E77" s="122" t="s">
        <v>171</v>
      </c>
      <c r="F77" s="113" t="s">
        <v>172</v>
      </c>
      <c r="G77" s="118" t="s">
        <v>217</v>
      </c>
      <c r="I77" s="61">
        <f>SUM(J77:L77)</f>
        <v>0</v>
      </c>
      <c r="J77" s="71"/>
      <c r="K77" s="71"/>
      <c r="L77" s="71"/>
      <c r="M77" s="128">
        <f>SUM(N77:P77)</f>
        <v>0</v>
      </c>
      <c r="N77" s="129"/>
      <c r="O77" s="129"/>
      <c r="P77" s="129"/>
      <c r="R77" s="120"/>
    </row>
    <row r="78" spans="3:18" ht="15" customHeight="1">
      <c r="C78" s="62"/>
      <c r="D78" s="210"/>
      <c r="E78" s="122" t="s">
        <v>174</v>
      </c>
      <c r="F78" s="112" t="s">
        <v>175</v>
      </c>
      <c r="G78" s="118" t="s">
        <v>218</v>
      </c>
      <c r="I78" s="61">
        <f>SUM(J78:L78)</f>
        <v>0</v>
      </c>
      <c r="J78" s="71"/>
      <c r="K78" s="71"/>
      <c r="L78" s="71"/>
      <c r="M78" s="128">
        <f>SUM(N78:P78)</f>
        <v>0</v>
      </c>
      <c r="N78" s="129"/>
      <c r="O78" s="129"/>
      <c r="P78" s="129"/>
      <c r="R78" s="120"/>
    </row>
    <row r="79" spans="3:18" ht="6" customHeight="1" hidden="1">
      <c r="C79" s="62"/>
      <c r="D79" s="210"/>
      <c r="E79" s="122"/>
      <c r="F79" s="124"/>
      <c r="G79" s="147"/>
      <c r="I79" s="135"/>
      <c r="J79" s="135"/>
      <c r="K79" s="135"/>
      <c r="L79" s="135"/>
      <c r="M79" s="136"/>
      <c r="N79" s="136"/>
      <c r="O79" s="136"/>
      <c r="P79" s="136"/>
      <c r="R79" s="142"/>
    </row>
    <row r="80" spans="3:18" ht="6" customHeight="1" hidden="1">
      <c r="C80" s="62"/>
      <c r="D80" s="210"/>
      <c r="E80" s="122"/>
      <c r="F80" s="124"/>
      <c r="G80" s="147"/>
      <c r="I80" s="135"/>
      <c r="J80" s="135"/>
      <c r="K80" s="135"/>
      <c r="L80" s="135"/>
      <c r="M80" s="136"/>
      <c r="N80" s="136"/>
      <c r="O80" s="136"/>
      <c r="P80" s="136"/>
      <c r="R80" s="142"/>
    </row>
    <row r="81" spans="3:18" ht="6" customHeight="1" hidden="1">
      <c r="C81" s="62"/>
      <c r="D81" s="210"/>
      <c r="E81" s="122"/>
      <c r="F81" s="124"/>
      <c r="G81" s="147"/>
      <c r="I81" s="135"/>
      <c r="J81" s="135"/>
      <c r="K81" s="135"/>
      <c r="L81" s="135"/>
      <c r="M81" s="136"/>
      <c r="N81" s="136"/>
      <c r="O81" s="136"/>
      <c r="P81" s="136"/>
      <c r="R81" s="142"/>
    </row>
    <row r="82" spans="3:18" ht="15" customHeight="1">
      <c r="C82" s="62"/>
      <c r="D82" s="210"/>
      <c r="E82" s="122" t="s">
        <v>177</v>
      </c>
      <c r="F82" s="112" t="s">
        <v>178</v>
      </c>
      <c r="G82" s="118" t="s">
        <v>219</v>
      </c>
      <c r="I82" s="61">
        <f>SUM(J82:L82)</f>
        <v>0</v>
      </c>
      <c r="J82" s="71"/>
      <c r="K82" s="71"/>
      <c r="L82" s="71"/>
      <c r="M82" s="128">
        <f>SUM(N82:P82)</f>
        <v>0</v>
      </c>
      <c r="N82" s="129"/>
      <c r="O82" s="129"/>
      <c r="P82" s="129"/>
      <c r="R82" s="120"/>
    </row>
    <row r="83" spans="3:18" ht="27" customHeight="1">
      <c r="C83" s="62"/>
      <c r="D83" s="210"/>
      <c r="E83" s="122" t="s">
        <v>180</v>
      </c>
      <c r="F83" s="112" t="s">
        <v>181</v>
      </c>
      <c r="G83" s="118" t="s">
        <v>220</v>
      </c>
      <c r="I83" s="61">
        <f>SUM(J83:L83)</f>
        <v>0</v>
      </c>
      <c r="J83" s="71"/>
      <c r="K83" s="71"/>
      <c r="L83" s="71"/>
      <c r="M83" s="128">
        <f>SUM(N83:P83)</f>
        <v>0</v>
      </c>
      <c r="N83" s="129"/>
      <c r="O83" s="129"/>
      <c r="P83" s="129"/>
      <c r="R83" s="120"/>
    </row>
    <row r="84" spans="3:18" ht="6" customHeight="1" hidden="1">
      <c r="C84" s="62"/>
      <c r="D84" s="210"/>
      <c r="E84" s="122"/>
      <c r="F84" s="124"/>
      <c r="G84" s="147"/>
      <c r="I84" s="135"/>
      <c r="J84" s="135"/>
      <c r="K84" s="135"/>
      <c r="L84" s="135"/>
      <c r="M84" s="136"/>
      <c r="N84" s="136"/>
      <c r="O84" s="136"/>
      <c r="P84" s="136"/>
      <c r="R84" s="142"/>
    </row>
    <row r="85" spans="3:18" ht="15" customHeight="1">
      <c r="C85" s="62"/>
      <c r="D85" s="210"/>
      <c r="E85" s="122" t="s">
        <v>183</v>
      </c>
      <c r="F85" s="112" t="s">
        <v>184</v>
      </c>
      <c r="G85" s="118" t="s">
        <v>221</v>
      </c>
      <c r="I85" s="61">
        <f>SUM(J85:L85)</f>
        <v>0</v>
      </c>
      <c r="J85" s="71"/>
      <c r="K85" s="71"/>
      <c r="L85" s="71"/>
      <c r="M85" s="128">
        <f>SUM(N85:P85)</f>
        <v>0</v>
      </c>
      <c r="N85" s="129"/>
      <c r="O85" s="129"/>
      <c r="P85" s="129"/>
      <c r="R85" s="120"/>
    </row>
    <row r="86" spans="3:18" ht="15" customHeight="1">
      <c r="C86" s="62"/>
      <c r="D86" s="210"/>
      <c r="E86" s="122" t="s">
        <v>186</v>
      </c>
      <c r="F86" s="112" t="s">
        <v>187</v>
      </c>
      <c r="G86" s="118"/>
      <c r="I86" s="61">
        <f>SUM(J86:L86)</f>
        <v>0</v>
      </c>
      <c r="J86" s="61">
        <f>SUM(J72,J73,J78)</f>
        <v>0</v>
      </c>
      <c r="K86" s="61">
        <f>SUM(K72,K73,K78)</f>
        <v>0</v>
      </c>
      <c r="L86" s="61">
        <f>SUM(L72,L73,L78)</f>
        <v>0</v>
      </c>
      <c r="M86" s="128">
        <f>SUM(N86:P86)</f>
        <v>0</v>
      </c>
      <c r="N86" s="128">
        <f>SUM(N72,N73,N78)</f>
        <v>0</v>
      </c>
      <c r="O86" s="128">
        <f>SUM(O72,O73,O78)</f>
        <v>0</v>
      </c>
      <c r="P86" s="128">
        <f>SUM(P72,P73,P78)</f>
        <v>0</v>
      </c>
      <c r="R86" s="121"/>
    </row>
    <row r="87" spans="3:18" ht="15" customHeight="1">
      <c r="C87" s="62"/>
      <c r="D87" s="210"/>
      <c r="E87" s="122" t="s">
        <v>188</v>
      </c>
      <c r="F87" s="112" t="s">
        <v>189</v>
      </c>
      <c r="G87" s="118"/>
      <c r="I87" s="61">
        <f>SUM(J87:L87)</f>
        <v>0</v>
      </c>
      <c r="J87" s="61">
        <f>SUM(J72,J73,J78,J82)</f>
        <v>0</v>
      </c>
      <c r="K87" s="61">
        <f>SUM(K72,K73,K78,K82)</f>
        <v>0</v>
      </c>
      <c r="L87" s="61">
        <f>SUM(L72,L73,L78,L82)</f>
        <v>0</v>
      </c>
      <c r="M87" s="128">
        <f>SUM(N87:P87)</f>
        <v>0</v>
      </c>
      <c r="N87" s="128">
        <f>SUM(N72,N73,N78,N82)</f>
        <v>0</v>
      </c>
      <c r="O87" s="128">
        <f>SUM(O72,O73,O78,O82)</f>
        <v>0</v>
      </c>
      <c r="P87" s="128">
        <f>SUM(P72,P73,P78,P82)</f>
        <v>0</v>
      </c>
      <c r="R87" s="144"/>
    </row>
    <row r="88" spans="3:18" ht="15" customHeight="1">
      <c r="C88" s="62"/>
      <c r="D88" s="210"/>
      <c r="E88" s="138" t="s">
        <v>190</v>
      </c>
      <c r="F88" s="139" t="s">
        <v>191</v>
      </c>
      <c r="G88" s="118"/>
      <c r="I88" s="61">
        <f>SUM(J88:L88)</f>
        <v>0</v>
      </c>
      <c r="J88" s="61">
        <f>SUM(J72,J73,J78,J82,J83,J85)</f>
        <v>0</v>
      </c>
      <c r="K88" s="61">
        <f>SUM(K72,K73,K78,K82,K83,K85)</f>
        <v>0</v>
      </c>
      <c r="L88" s="61">
        <f>SUM(L72,L73,L78,L82,L83,L85)</f>
        <v>0</v>
      </c>
      <c r="M88" s="128">
        <f>SUM(N88:P88)</f>
        <v>0</v>
      </c>
      <c r="N88" s="128">
        <f>SUM(N72,N73,N78,N82,N83,N85)</f>
        <v>0</v>
      </c>
      <c r="O88" s="128">
        <f>SUM(O72,O73,O78,O82,O83,O85)</f>
        <v>0</v>
      </c>
      <c r="P88" s="128">
        <f>SUM(P72,P73,P78,P82,P83,P85)</f>
        <v>0</v>
      </c>
      <c r="R88" s="121"/>
    </row>
    <row r="89" spans="3:18" ht="15" customHeight="1">
      <c r="C89" s="62"/>
      <c r="D89" s="211"/>
      <c r="E89" s="111" t="s">
        <v>202</v>
      </c>
      <c r="F89" s="72" t="s">
        <v>203</v>
      </c>
      <c r="G89" s="137" t="s">
        <v>222</v>
      </c>
      <c r="I89" s="61">
        <f>SUM(J89:L89)</f>
        <v>0</v>
      </c>
      <c r="J89" s="61">
        <f>SUM(J70,J88)</f>
        <v>0</v>
      </c>
      <c r="K89" s="61">
        <f>SUM(K70,K88)</f>
        <v>0</v>
      </c>
      <c r="L89" s="61">
        <f>SUM(L70,L88)</f>
        <v>0</v>
      </c>
      <c r="M89" s="128">
        <f>SUM(N89:P89)</f>
        <v>0</v>
      </c>
      <c r="N89" s="128">
        <f>SUM(N70,N88)</f>
        <v>0</v>
      </c>
      <c r="O89" s="128">
        <f>SUM(O70,O88)</f>
        <v>0</v>
      </c>
      <c r="P89" s="128">
        <f>SUM(P70,P88)</f>
        <v>0</v>
      </c>
      <c r="R89" s="121"/>
    </row>
    <row r="90" spans="3:18" ht="6" customHeight="1" hidden="1">
      <c r="C90" s="62"/>
      <c r="D90" s="123"/>
      <c r="E90" s="140"/>
      <c r="F90" s="141"/>
      <c r="G90" s="147"/>
      <c r="I90" s="135"/>
      <c r="J90" s="135"/>
      <c r="K90" s="135"/>
      <c r="L90" s="135"/>
      <c r="M90" s="136"/>
      <c r="N90" s="136"/>
      <c r="O90" s="136"/>
      <c r="P90" s="136"/>
      <c r="R90" s="142"/>
    </row>
    <row r="91" spans="3:18" ht="5.25" customHeight="1" hidden="1">
      <c r="C91" s="62"/>
      <c r="D91" s="202" t="s">
        <v>223</v>
      </c>
      <c r="E91" s="122"/>
      <c r="F91" s="124"/>
      <c r="G91" s="147"/>
      <c r="I91" s="135"/>
      <c r="J91" s="135"/>
      <c r="K91" s="135"/>
      <c r="L91" s="135"/>
      <c r="M91" s="136"/>
      <c r="N91" s="136"/>
      <c r="O91" s="136"/>
      <c r="P91" s="136"/>
      <c r="R91" s="142"/>
    </row>
    <row r="92" spans="3:18" ht="15" customHeight="1">
      <c r="C92" s="62"/>
      <c r="D92" s="203"/>
      <c r="E92" s="122" t="s">
        <v>163</v>
      </c>
      <c r="F92" s="112" t="s">
        <v>164</v>
      </c>
      <c r="G92" s="118"/>
      <c r="I92" s="61">
        <f aca="true" t="shared" si="0" ref="I92:P93">SUM(I16,I34,I54,I72)</f>
        <v>0</v>
      </c>
      <c r="J92" s="61">
        <f t="shared" si="0"/>
        <v>0</v>
      </c>
      <c r="K92" s="61">
        <f t="shared" si="0"/>
        <v>0</v>
      </c>
      <c r="L92" s="61">
        <f t="shared" si="0"/>
        <v>0</v>
      </c>
      <c r="M92" s="128">
        <f t="shared" si="0"/>
        <v>0</v>
      </c>
      <c r="N92" s="128">
        <f t="shared" si="0"/>
        <v>0</v>
      </c>
      <c r="O92" s="128">
        <f t="shared" si="0"/>
        <v>0</v>
      </c>
      <c r="P92" s="128">
        <f t="shared" si="0"/>
        <v>0</v>
      </c>
      <c r="R92" s="121"/>
    </row>
    <row r="93" spans="3:18" ht="15" customHeight="1">
      <c r="C93" s="62"/>
      <c r="D93" s="203"/>
      <c r="E93" s="122" t="s">
        <v>165</v>
      </c>
      <c r="F93" s="112" t="s">
        <v>166</v>
      </c>
      <c r="G93" s="118"/>
      <c r="I93" s="61">
        <f t="shared" si="0"/>
        <v>197.93099999999998</v>
      </c>
      <c r="J93" s="61">
        <f t="shared" si="0"/>
        <v>162.72</v>
      </c>
      <c r="K93" s="61">
        <f t="shared" si="0"/>
        <v>35.211</v>
      </c>
      <c r="L93" s="61">
        <f t="shared" si="0"/>
        <v>0</v>
      </c>
      <c r="M93" s="128">
        <f t="shared" si="0"/>
        <v>626782.15977</v>
      </c>
      <c r="N93" s="128">
        <f t="shared" si="0"/>
        <v>515280.5424</v>
      </c>
      <c r="O93" s="128">
        <f t="shared" si="0"/>
        <v>111501.61736999999</v>
      </c>
      <c r="P93" s="128">
        <f t="shared" si="0"/>
        <v>0</v>
      </c>
      <c r="R93" s="121"/>
    </row>
    <row r="94" spans="3:18" ht="6" customHeight="1" hidden="1">
      <c r="C94" s="62"/>
      <c r="D94" s="203"/>
      <c r="E94" s="122"/>
      <c r="F94" s="124"/>
      <c r="G94" s="147"/>
      <c r="I94" s="135"/>
      <c r="J94" s="135"/>
      <c r="K94" s="135"/>
      <c r="L94" s="135"/>
      <c r="M94" s="136"/>
      <c r="N94" s="136"/>
      <c r="O94" s="136"/>
      <c r="P94" s="136"/>
      <c r="R94" s="142"/>
    </row>
    <row r="95" spans="3:18" ht="6" customHeight="1" hidden="1">
      <c r="C95" s="62"/>
      <c r="D95" s="203"/>
      <c r="E95" s="122"/>
      <c r="F95" s="124"/>
      <c r="G95" s="147"/>
      <c r="I95" s="135"/>
      <c r="J95" s="135"/>
      <c r="K95" s="135"/>
      <c r="L95" s="135"/>
      <c r="M95" s="136"/>
      <c r="N95" s="136"/>
      <c r="O95" s="136"/>
      <c r="P95" s="136"/>
      <c r="R95" s="142"/>
    </row>
    <row r="96" spans="3:18" ht="15" customHeight="1">
      <c r="C96" s="62"/>
      <c r="D96" s="203"/>
      <c r="E96" s="122" t="s">
        <v>168</v>
      </c>
      <c r="F96" s="113" t="s">
        <v>169</v>
      </c>
      <c r="G96" s="118"/>
      <c r="I96" s="61">
        <f aca="true" t="shared" si="1" ref="I96:P98">SUM(I20,I38,I58,I76)</f>
        <v>156.34799999999998</v>
      </c>
      <c r="J96" s="61">
        <f t="shared" si="1"/>
        <v>122.969</v>
      </c>
      <c r="K96" s="61">
        <f t="shared" si="1"/>
        <v>33.379</v>
      </c>
      <c r="L96" s="61">
        <f t="shared" si="1"/>
        <v>0</v>
      </c>
      <c r="M96" s="128">
        <f t="shared" si="1"/>
        <v>495102.52115999995</v>
      </c>
      <c r="N96" s="128">
        <f t="shared" si="1"/>
        <v>389402.24322999996</v>
      </c>
      <c r="O96" s="128">
        <f t="shared" si="1"/>
        <v>105700.27793</v>
      </c>
      <c r="P96" s="128">
        <f t="shared" si="1"/>
        <v>0</v>
      </c>
      <c r="R96" s="121"/>
    </row>
    <row r="97" spans="3:18" ht="15" customHeight="1">
      <c r="C97" s="62"/>
      <c r="D97" s="203"/>
      <c r="E97" s="122" t="s">
        <v>171</v>
      </c>
      <c r="F97" s="113" t="s">
        <v>172</v>
      </c>
      <c r="G97" s="118"/>
      <c r="I97" s="61">
        <f t="shared" si="1"/>
        <v>41.583</v>
      </c>
      <c r="J97" s="61">
        <f t="shared" si="1"/>
        <v>39.751</v>
      </c>
      <c r="K97" s="61">
        <f t="shared" si="1"/>
        <v>1.832</v>
      </c>
      <c r="L97" s="61">
        <f t="shared" si="1"/>
        <v>0</v>
      </c>
      <c r="M97" s="128">
        <f t="shared" si="1"/>
        <v>131679.63861</v>
      </c>
      <c r="N97" s="128">
        <f t="shared" si="1"/>
        <v>125878.29917</v>
      </c>
      <c r="O97" s="128">
        <f t="shared" si="1"/>
        <v>5801.339440000001</v>
      </c>
      <c r="P97" s="128">
        <f t="shared" si="1"/>
        <v>0</v>
      </c>
      <c r="R97" s="121"/>
    </row>
    <row r="98" spans="3:18" ht="15" customHeight="1">
      <c r="C98" s="62"/>
      <c r="D98" s="203"/>
      <c r="E98" s="122" t="s">
        <v>174</v>
      </c>
      <c r="F98" s="112" t="s">
        <v>175</v>
      </c>
      <c r="G98" s="118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28">
        <f t="shared" si="1"/>
        <v>0</v>
      </c>
      <c r="N98" s="128">
        <f t="shared" si="1"/>
        <v>0</v>
      </c>
      <c r="O98" s="128">
        <f t="shared" si="1"/>
        <v>0</v>
      </c>
      <c r="P98" s="128">
        <f t="shared" si="1"/>
        <v>0</v>
      </c>
      <c r="R98" s="121"/>
    </row>
    <row r="99" spans="3:18" ht="6" customHeight="1" hidden="1">
      <c r="C99" s="62"/>
      <c r="D99" s="203"/>
      <c r="E99" s="122"/>
      <c r="F99" s="124"/>
      <c r="G99" s="147"/>
      <c r="I99" s="135"/>
      <c r="J99" s="135"/>
      <c r="K99" s="135"/>
      <c r="L99" s="135"/>
      <c r="M99" s="136"/>
      <c r="N99" s="136"/>
      <c r="O99" s="136"/>
      <c r="P99" s="136"/>
      <c r="R99" s="142"/>
    </row>
    <row r="100" spans="3:18" ht="6" customHeight="1" hidden="1">
      <c r="C100" s="62"/>
      <c r="D100" s="203"/>
      <c r="E100" s="122"/>
      <c r="F100" s="124"/>
      <c r="G100" s="147"/>
      <c r="I100" s="135"/>
      <c r="J100" s="135"/>
      <c r="K100" s="135"/>
      <c r="L100" s="135"/>
      <c r="M100" s="136"/>
      <c r="N100" s="136"/>
      <c r="O100" s="136"/>
      <c r="P100" s="136"/>
      <c r="R100" s="142"/>
    </row>
    <row r="101" spans="3:18" ht="6" customHeight="1" hidden="1">
      <c r="C101" s="62"/>
      <c r="D101" s="203"/>
      <c r="E101" s="122"/>
      <c r="F101" s="124"/>
      <c r="G101" s="147"/>
      <c r="I101" s="135"/>
      <c r="J101" s="135"/>
      <c r="K101" s="135"/>
      <c r="L101" s="135"/>
      <c r="M101" s="136"/>
      <c r="N101" s="136"/>
      <c r="O101" s="136"/>
      <c r="P101" s="136"/>
      <c r="R101" s="142"/>
    </row>
    <row r="102" spans="3:18" ht="15" customHeight="1">
      <c r="C102" s="62"/>
      <c r="D102" s="203"/>
      <c r="E102" s="122" t="s">
        <v>177</v>
      </c>
      <c r="F102" s="112" t="s">
        <v>178</v>
      </c>
      <c r="G102" s="118"/>
      <c r="I102" s="61">
        <f aca="true" t="shared" si="2" ref="I102:P103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28">
        <f t="shared" si="2"/>
        <v>0</v>
      </c>
      <c r="N102" s="128">
        <f t="shared" si="2"/>
        <v>0</v>
      </c>
      <c r="O102" s="128">
        <f t="shared" si="2"/>
        <v>0</v>
      </c>
      <c r="P102" s="128">
        <f t="shared" si="2"/>
        <v>0</v>
      </c>
      <c r="R102" s="121"/>
    </row>
    <row r="103" spans="3:18" ht="27" customHeight="1">
      <c r="C103" s="62"/>
      <c r="D103" s="203"/>
      <c r="E103" s="122" t="s">
        <v>180</v>
      </c>
      <c r="F103" s="112" t="s">
        <v>181</v>
      </c>
      <c r="G103" s="118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28">
        <f t="shared" si="2"/>
        <v>0</v>
      </c>
      <c r="N103" s="128">
        <f t="shared" si="2"/>
        <v>0</v>
      </c>
      <c r="O103" s="128">
        <f t="shared" si="2"/>
        <v>0</v>
      </c>
      <c r="P103" s="128">
        <f t="shared" si="2"/>
        <v>0</v>
      </c>
      <c r="R103" s="121"/>
    </row>
    <row r="104" spans="3:18" ht="6" customHeight="1" hidden="1">
      <c r="C104" s="62"/>
      <c r="D104" s="203"/>
      <c r="E104" s="122"/>
      <c r="F104" s="124"/>
      <c r="G104" s="147"/>
      <c r="I104" s="135"/>
      <c r="J104" s="135"/>
      <c r="K104" s="135"/>
      <c r="L104" s="135"/>
      <c r="M104" s="136"/>
      <c r="N104" s="136"/>
      <c r="O104" s="136"/>
      <c r="P104" s="136"/>
      <c r="R104" s="142"/>
    </row>
    <row r="105" spans="3:18" ht="15" customHeight="1">
      <c r="C105" s="62"/>
      <c r="D105" s="203"/>
      <c r="E105" s="122" t="s">
        <v>183</v>
      </c>
      <c r="F105" s="112" t="s">
        <v>184</v>
      </c>
      <c r="G105" s="118"/>
      <c r="I105" s="61">
        <f aca="true" t="shared" si="3" ref="I105:P108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28">
        <f t="shared" si="3"/>
        <v>0</v>
      </c>
      <c r="N105" s="128">
        <f t="shared" si="3"/>
        <v>0</v>
      </c>
      <c r="O105" s="128">
        <f t="shared" si="3"/>
        <v>0</v>
      </c>
      <c r="P105" s="128">
        <f t="shared" si="3"/>
        <v>0</v>
      </c>
      <c r="R105" s="121"/>
    </row>
    <row r="106" spans="3:18" ht="15" customHeight="1">
      <c r="C106" s="62"/>
      <c r="D106" s="203"/>
      <c r="E106" s="122" t="s">
        <v>186</v>
      </c>
      <c r="F106" s="112" t="s">
        <v>187</v>
      </c>
      <c r="G106" s="118"/>
      <c r="I106" s="61">
        <f t="shared" si="3"/>
        <v>197.93099999999998</v>
      </c>
      <c r="J106" s="61">
        <f t="shared" si="3"/>
        <v>162.72</v>
      </c>
      <c r="K106" s="61">
        <f t="shared" si="3"/>
        <v>35.211</v>
      </c>
      <c r="L106" s="61">
        <f t="shared" si="3"/>
        <v>0</v>
      </c>
      <c r="M106" s="128">
        <f t="shared" si="3"/>
        <v>626782.15977</v>
      </c>
      <c r="N106" s="128">
        <f t="shared" si="3"/>
        <v>515280.5424</v>
      </c>
      <c r="O106" s="128">
        <f t="shared" si="3"/>
        <v>111501.61736999999</v>
      </c>
      <c r="P106" s="128">
        <f t="shared" si="3"/>
        <v>0</v>
      </c>
      <c r="R106" s="121"/>
    </row>
    <row r="107" spans="3:18" ht="15" customHeight="1">
      <c r="C107" s="62"/>
      <c r="D107" s="203"/>
      <c r="E107" s="122" t="s">
        <v>188</v>
      </c>
      <c r="F107" s="112" t="s">
        <v>189</v>
      </c>
      <c r="G107" s="118"/>
      <c r="I107" s="61">
        <f t="shared" si="3"/>
        <v>197.93099999999998</v>
      </c>
      <c r="J107" s="61">
        <f t="shared" si="3"/>
        <v>162.72</v>
      </c>
      <c r="K107" s="61">
        <f t="shared" si="3"/>
        <v>35.211</v>
      </c>
      <c r="L107" s="61">
        <f t="shared" si="3"/>
        <v>0</v>
      </c>
      <c r="M107" s="128">
        <f t="shared" si="3"/>
        <v>626782.15977</v>
      </c>
      <c r="N107" s="128">
        <f t="shared" si="3"/>
        <v>515280.5424</v>
      </c>
      <c r="O107" s="128">
        <f t="shared" si="3"/>
        <v>111501.61736999999</v>
      </c>
      <c r="P107" s="128">
        <f t="shared" si="3"/>
        <v>0</v>
      </c>
      <c r="R107" s="121"/>
    </row>
    <row r="108" spans="3:18" ht="15" customHeight="1">
      <c r="C108" s="62"/>
      <c r="D108" s="203"/>
      <c r="E108" s="122" t="s">
        <v>190</v>
      </c>
      <c r="F108" s="112" t="s">
        <v>191</v>
      </c>
      <c r="G108" s="118"/>
      <c r="I108" s="61">
        <f t="shared" si="3"/>
        <v>197.93099999999998</v>
      </c>
      <c r="J108" s="61">
        <f t="shared" si="3"/>
        <v>162.72</v>
      </c>
      <c r="K108" s="61">
        <f t="shared" si="3"/>
        <v>35.211</v>
      </c>
      <c r="L108" s="61">
        <f t="shared" si="3"/>
        <v>0</v>
      </c>
      <c r="M108" s="128">
        <f t="shared" si="3"/>
        <v>626782.15977</v>
      </c>
      <c r="N108" s="128">
        <f t="shared" si="3"/>
        <v>515280.5424</v>
      </c>
      <c r="O108" s="128">
        <f t="shared" si="3"/>
        <v>111501.61736999999</v>
      </c>
      <c r="P108" s="128">
        <f t="shared" si="3"/>
        <v>0</v>
      </c>
      <c r="R108" s="121"/>
    </row>
    <row r="109" spans="3:18" ht="6" customHeight="1" hidden="1">
      <c r="C109" s="62"/>
      <c r="D109" s="203"/>
      <c r="E109" s="122"/>
      <c r="F109" s="124"/>
      <c r="G109" s="147"/>
      <c r="I109" s="135"/>
      <c r="J109" s="135"/>
      <c r="K109" s="135"/>
      <c r="L109" s="135"/>
      <c r="M109" s="136"/>
      <c r="N109" s="136"/>
      <c r="O109" s="136"/>
      <c r="P109" s="136"/>
      <c r="R109" s="142"/>
    </row>
    <row r="110" spans="3:18" ht="6" customHeight="1" hidden="1">
      <c r="C110" s="62"/>
      <c r="D110" s="203"/>
      <c r="E110" s="122"/>
      <c r="F110" s="124"/>
      <c r="G110" s="147"/>
      <c r="I110" s="135"/>
      <c r="J110" s="135"/>
      <c r="K110" s="135"/>
      <c r="L110" s="135"/>
      <c r="M110" s="136"/>
      <c r="N110" s="136"/>
      <c r="O110" s="136"/>
      <c r="P110" s="136"/>
      <c r="R110" s="142"/>
    </row>
    <row r="111" spans="3:18" ht="6" customHeight="1" hidden="1">
      <c r="C111" s="62"/>
      <c r="D111" s="203"/>
      <c r="E111" s="122"/>
      <c r="F111" s="124"/>
      <c r="G111" s="147"/>
      <c r="I111" s="135"/>
      <c r="J111" s="135"/>
      <c r="K111" s="135"/>
      <c r="L111" s="135"/>
      <c r="M111" s="136"/>
      <c r="N111" s="136"/>
      <c r="O111" s="136"/>
      <c r="P111" s="136"/>
      <c r="R111" s="142"/>
    </row>
    <row r="112" spans="3:18" ht="6" customHeight="1" hidden="1">
      <c r="C112" s="62"/>
      <c r="D112" s="203"/>
      <c r="E112" s="122"/>
      <c r="F112" s="124"/>
      <c r="G112" s="147"/>
      <c r="I112" s="135"/>
      <c r="J112" s="135"/>
      <c r="K112" s="135"/>
      <c r="L112" s="135"/>
      <c r="M112" s="136"/>
      <c r="N112" s="136"/>
      <c r="O112" s="136"/>
      <c r="P112" s="136"/>
      <c r="R112" s="142"/>
    </row>
    <row r="113" spans="3:18" ht="6" customHeight="1" hidden="1">
      <c r="C113" s="62"/>
      <c r="D113" s="203"/>
      <c r="E113" s="122"/>
      <c r="F113" s="124"/>
      <c r="G113" s="147"/>
      <c r="I113" s="135"/>
      <c r="J113" s="135"/>
      <c r="K113" s="135"/>
      <c r="L113" s="135"/>
      <c r="M113" s="136"/>
      <c r="N113" s="136"/>
      <c r="O113" s="136"/>
      <c r="P113" s="136"/>
      <c r="R113" s="142"/>
    </row>
    <row r="114" spans="3:18" ht="6" customHeight="1" hidden="1">
      <c r="C114" s="62"/>
      <c r="D114" s="203"/>
      <c r="E114" s="122"/>
      <c r="F114" s="124"/>
      <c r="G114" s="147"/>
      <c r="I114" s="135"/>
      <c r="J114" s="135"/>
      <c r="K114" s="135"/>
      <c r="L114" s="135"/>
      <c r="M114" s="136"/>
      <c r="N114" s="136"/>
      <c r="O114" s="136"/>
      <c r="P114" s="136"/>
      <c r="R114" s="142"/>
    </row>
    <row r="115" spans="3:18" ht="6" customHeight="1" hidden="1">
      <c r="C115" s="62"/>
      <c r="D115" s="203"/>
      <c r="E115" s="122"/>
      <c r="F115" s="124"/>
      <c r="G115" s="147"/>
      <c r="I115" s="135"/>
      <c r="J115" s="135"/>
      <c r="K115" s="135"/>
      <c r="L115" s="135"/>
      <c r="M115" s="136"/>
      <c r="N115" s="136"/>
      <c r="O115" s="136"/>
      <c r="P115" s="136"/>
      <c r="R115" s="142"/>
    </row>
    <row r="116" spans="3:18" ht="6" customHeight="1" hidden="1">
      <c r="C116" s="62"/>
      <c r="D116" s="203"/>
      <c r="E116" s="122"/>
      <c r="F116" s="124"/>
      <c r="G116" s="147"/>
      <c r="I116" s="135"/>
      <c r="J116" s="135"/>
      <c r="K116" s="135"/>
      <c r="L116" s="135"/>
      <c r="M116" s="136"/>
      <c r="N116" s="136"/>
      <c r="O116" s="136"/>
      <c r="P116" s="136"/>
      <c r="R116" s="142"/>
    </row>
    <row r="117" spans="3:18" ht="6" customHeight="1" hidden="1">
      <c r="C117" s="62"/>
      <c r="D117" s="203"/>
      <c r="E117" s="122"/>
      <c r="F117" s="124"/>
      <c r="G117" s="147"/>
      <c r="I117" s="135"/>
      <c r="J117" s="135"/>
      <c r="K117" s="135"/>
      <c r="L117" s="135"/>
      <c r="M117" s="136"/>
      <c r="N117" s="136"/>
      <c r="O117" s="136"/>
      <c r="P117" s="136"/>
      <c r="R117" s="142"/>
    </row>
    <row r="118" spans="3:18" ht="6" customHeight="1" hidden="1">
      <c r="C118" s="62"/>
      <c r="D118" s="203"/>
      <c r="E118" s="122"/>
      <c r="F118" s="124"/>
      <c r="G118" s="147"/>
      <c r="I118" s="135"/>
      <c r="J118" s="135"/>
      <c r="K118" s="135"/>
      <c r="L118" s="135"/>
      <c r="M118" s="136"/>
      <c r="N118" s="136"/>
      <c r="O118" s="136"/>
      <c r="P118" s="136"/>
      <c r="R118" s="142"/>
    </row>
    <row r="119" spans="3:18" ht="6" customHeight="1" hidden="1">
      <c r="C119" s="62"/>
      <c r="D119" s="203"/>
      <c r="E119" s="122"/>
      <c r="F119" s="124"/>
      <c r="G119" s="147"/>
      <c r="I119" s="135"/>
      <c r="J119" s="135"/>
      <c r="K119" s="135"/>
      <c r="L119" s="135"/>
      <c r="M119" s="136"/>
      <c r="N119" s="136"/>
      <c r="O119" s="136"/>
      <c r="P119" s="136"/>
      <c r="R119" s="142"/>
    </row>
    <row r="120" spans="3:18" ht="6" customHeight="1" hidden="1">
      <c r="C120" s="62"/>
      <c r="D120" s="203"/>
      <c r="E120" s="122"/>
      <c r="F120" s="124"/>
      <c r="G120" s="147"/>
      <c r="I120" s="135"/>
      <c r="J120" s="135"/>
      <c r="K120" s="135"/>
      <c r="L120" s="135"/>
      <c r="M120" s="136"/>
      <c r="N120" s="136"/>
      <c r="O120" s="136"/>
      <c r="P120" s="136"/>
      <c r="R120" s="142"/>
    </row>
    <row r="121" spans="3:18" ht="6" customHeight="1" hidden="1">
      <c r="C121" s="62"/>
      <c r="D121" s="203"/>
      <c r="E121" s="122"/>
      <c r="F121" s="124"/>
      <c r="G121" s="147"/>
      <c r="I121" s="135"/>
      <c r="J121" s="135"/>
      <c r="K121" s="135"/>
      <c r="L121" s="135"/>
      <c r="M121" s="136"/>
      <c r="N121" s="136"/>
      <c r="O121" s="136"/>
      <c r="P121" s="136"/>
      <c r="R121" s="142"/>
    </row>
    <row r="122" spans="3:18" ht="6" customHeight="1" hidden="1">
      <c r="C122" s="62"/>
      <c r="D122" s="203"/>
      <c r="E122" s="122"/>
      <c r="F122" s="124"/>
      <c r="G122" s="147"/>
      <c r="I122" s="135"/>
      <c r="J122" s="135"/>
      <c r="K122" s="135"/>
      <c r="L122" s="135"/>
      <c r="M122" s="136"/>
      <c r="N122" s="136"/>
      <c r="O122" s="136"/>
      <c r="P122" s="136"/>
      <c r="R122" s="142"/>
    </row>
    <row r="123" spans="3:18" ht="6" customHeight="1" hidden="1">
      <c r="C123" s="62"/>
      <c r="D123" s="203"/>
      <c r="E123" s="122"/>
      <c r="F123" s="124"/>
      <c r="G123" s="147"/>
      <c r="I123" s="135"/>
      <c r="J123" s="135"/>
      <c r="K123" s="135"/>
      <c r="L123" s="135"/>
      <c r="M123" s="136"/>
      <c r="N123" s="136"/>
      <c r="O123" s="136"/>
      <c r="P123" s="136"/>
      <c r="R123" s="142"/>
    </row>
    <row r="124" spans="3:18" ht="6" customHeight="1" hidden="1">
      <c r="C124" s="62"/>
      <c r="D124" s="203"/>
      <c r="E124" s="122"/>
      <c r="F124" s="124"/>
      <c r="G124" s="147"/>
      <c r="I124" s="135"/>
      <c r="J124" s="135"/>
      <c r="K124" s="135"/>
      <c r="L124" s="135"/>
      <c r="M124" s="136"/>
      <c r="N124" s="136"/>
      <c r="O124" s="136"/>
      <c r="P124" s="136"/>
      <c r="R124" s="143"/>
    </row>
    <row r="125" spans="3:18" ht="6" customHeight="1" hidden="1">
      <c r="C125" s="62"/>
      <c r="D125" s="203"/>
      <c r="E125" s="122"/>
      <c r="F125" s="124"/>
      <c r="G125" s="147"/>
      <c r="I125" s="135"/>
      <c r="J125" s="135"/>
      <c r="K125" s="135"/>
      <c r="L125" s="135"/>
      <c r="M125" s="136"/>
      <c r="N125" s="136"/>
      <c r="O125" s="136"/>
      <c r="P125" s="136"/>
      <c r="R125" s="142"/>
    </row>
    <row r="126" spans="3:18" ht="6" customHeight="1" hidden="1">
      <c r="C126" s="62"/>
      <c r="D126" s="203"/>
      <c r="E126" s="122"/>
      <c r="F126" s="124"/>
      <c r="G126" s="147"/>
      <c r="I126" s="135"/>
      <c r="J126" s="135"/>
      <c r="K126" s="135"/>
      <c r="L126" s="135"/>
      <c r="M126" s="136"/>
      <c r="N126" s="136"/>
      <c r="O126" s="136"/>
      <c r="P126" s="136"/>
      <c r="R126" s="142"/>
    </row>
    <row r="127" spans="3:18" ht="6" customHeight="1" hidden="1">
      <c r="C127" s="62"/>
      <c r="D127" s="204"/>
      <c r="E127" s="122"/>
      <c r="F127" s="124"/>
      <c r="G127" s="147"/>
      <c r="I127" s="135"/>
      <c r="J127" s="135"/>
      <c r="K127" s="135"/>
      <c r="L127" s="135"/>
      <c r="M127" s="136"/>
      <c r="N127" s="136"/>
      <c r="O127" s="136"/>
      <c r="P127" s="136"/>
      <c r="R127" s="142"/>
    </row>
    <row r="128" spans="3:18" ht="24" customHeight="1">
      <c r="C128" s="62"/>
      <c r="D128" s="130"/>
      <c r="E128" s="131"/>
      <c r="F128" s="133" t="s">
        <v>224</v>
      </c>
      <c r="G128" s="132"/>
      <c r="I128" s="61">
        <f aca="true" t="shared" si="4" ref="I128:P129">SUM(I30,I48,I68,I86)</f>
        <v>197.93099999999998</v>
      </c>
      <c r="J128" s="61">
        <f t="shared" si="4"/>
        <v>162.72</v>
      </c>
      <c r="K128" s="61">
        <f t="shared" si="4"/>
        <v>35.211</v>
      </c>
      <c r="L128" s="61">
        <f t="shared" si="4"/>
        <v>0</v>
      </c>
      <c r="M128" s="128">
        <f t="shared" si="4"/>
        <v>626782.15977</v>
      </c>
      <c r="N128" s="128">
        <f t="shared" si="4"/>
        <v>515280.5424</v>
      </c>
      <c r="O128" s="128">
        <f t="shared" si="4"/>
        <v>111501.61736999999</v>
      </c>
      <c r="P128" s="128">
        <f t="shared" si="4"/>
        <v>0</v>
      </c>
      <c r="R128" s="121"/>
    </row>
    <row r="129" spans="3:18" ht="24" customHeight="1">
      <c r="C129" s="62"/>
      <c r="D129" s="130"/>
      <c r="E129" s="131"/>
      <c r="F129" s="133" t="s">
        <v>225</v>
      </c>
      <c r="G129" s="132"/>
      <c r="I129" s="61">
        <f t="shared" si="4"/>
        <v>197.93099999999998</v>
      </c>
      <c r="J129" s="61">
        <f t="shared" si="4"/>
        <v>162.72</v>
      </c>
      <c r="K129" s="61">
        <f t="shared" si="4"/>
        <v>35.211</v>
      </c>
      <c r="L129" s="61">
        <f t="shared" si="4"/>
        <v>0</v>
      </c>
      <c r="M129" s="128">
        <f t="shared" si="4"/>
        <v>626782.15977</v>
      </c>
      <c r="N129" s="128">
        <f t="shared" si="4"/>
        <v>515280.5424</v>
      </c>
      <c r="O129" s="128">
        <f t="shared" si="4"/>
        <v>111501.61736999999</v>
      </c>
      <c r="P129" s="128">
        <f t="shared" si="4"/>
        <v>0</v>
      </c>
      <c r="R129" s="121"/>
    </row>
    <row r="130" spans="3:18" ht="24" customHeight="1">
      <c r="C130" s="62"/>
      <c r="D130" s="130"/>
      <c r="E130" s="131"/>
      <c r="F130" s="133" t="s">
        <v>226</v>
      </c>
      <c r="G130" s="132"/>
      <c r="I130" s="61">
        <f aca="true" t="shared" si="5" ref="I130:P130">SUM(I51,I89)</f>
        <v>197.93099999999998</v>
      </c>
      <c r="J130" s="61">
        <f t="shared" si="5"/>
        <v>162.72</v>
      </c>
      <c r="K130" s="61">
        <f t="shared" si="5"/>
        <v>35.211</v>
      </c>
      <c r="L130" s="61">
        <f t="shared" si="5"/>
        <v>0</v>
      </c>
      <c r="M130" s="128">
        <f t="shared" si="5"/>
        <v>626782.15977</v>
      </c>
      <c r="N130" s="128">
        <f t="shared" si="5"/>
        <v>515280.5424</v>
      </c>
      <c r="O130" s="128">
        <f t="shared" si="5"/>
        <v>111501.61736999999</v>
      </c>
      <c r="P130" s="128">
        <f t="shared" si="5"/>
        <v>0</v>
      </c>
      <c r="R130" s="121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69" hidden="1" customWidth="1"/>
    <col min="4" max="5" width="2.7109375" style="169" customWidth="1"/>
    <col min="6" max="6" width="75.7109375" style="169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55" t="s">
        <v>227</v>
      </c>
    </row>
    <row r="10" ht="12" customHeight="1"/>
    <row r="11" ht="27" customHeight="1">
      <c r="F11" s="156"/>
    </row>
    <row r="12" ht="27" customHeight="1">
      <c r="F12" s="156"/>
    </row>
    <row r="13" ht="27" customHeight="1">
      <c r="F13" s="156"/>
    </row>
    <row r="14" ht="27" customHeight="1">
      <c r="F14" s="156"/>
    </row>
    <row r="15" ht="27" customHeight="1">
      <c r="F15" s="156"/>
    </row>
    <row r="16" ht="27" customHeight="1">
      <c r="F16" s="156"/>
    </row>
    <row r="17" ht="27" customHeight="1">
      <c r="F17" s="156"/>
    </row>
    <row r="18" ht="27" customHeight="1">
      <c r="F18" s="156"/>
    </row>
    <row r="19" ht="27" customHeight="1">
      <c r="F19" s="156"/>
    </row>
    <row r="20" ht="27" customHeight="1">
      <c r="F20" s="156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9" customWidth="1"/>
    <col min="2" max="2" width="6.7109375" style="169" customWidth="1"/>
    <col min="3" max="3" width="40.7109375" style="169" customWidth="1"/>
    <col min="4" max="4" width="3.7109375" style="169" customWidth="1"/>
    <col min="5" max="5" width="45.7109375" style="169" customWidth="1"/>
    <col min="6" max="6" width="3.7109375" style="169" customWidth="1"/>
    <col min="7" max="7" width="42.7109375" style="169" customWidth="1"/>
    <col min="8" max="8" width="4.7109375" style="169" customWidth="1"/>
    <col min="9" max="9" width="9.7109375" style="169" customWidth="1"/>
    <col min="10" max="10" width="23.8515625" style="169" customWidth="1"/>
    <col min="11" max="11" width="2.7109375" style="169" customWidth="1"/>
    <col min="12" max="12" width="13.7109375" style="169" customWidth="1"/>
    <col min="13" max="13" width="9.140625" style="169" customWidth="1"/>
    <col min="14" max="14" width="2.7109375" style="169" customWidth="1"/>
    <col min="15" max="15" width="12.140625" style="169" customWidth="1"/>
  </cols>
  <sheetData>
    <row r="1" spans="1:15" ht="11.25" customHeight="1">
      <c r="A1" s="157" t="s">
        <v>228</v>
      </c>
      <c r="B1" s="158" t="s">
        <v>229</v>
      </c>
      <c r="C1" s="157" t="s">
        <v>228</v>
      </c>
      <c r="D1" s="89"/>
      <c r="E1" s="90" t="s">
        <v>230</v>
      </c>
      <c r="F1" s="89"/>
      <c r="G1" s="90" t="s">
        <v>231</v>
      </c>
      <c r="H1" s="89"/>
      <c r="I1" s="91" t="s">
        <v>232</v>
      </c>
      <c r="J1" s="90" t="s">
        <v>233</v>
      </c>
      <c r="L1" s="90" t="s">
        <v>234</v>
      </c>
      <c r="O1" s="90" t="s">
        <v>235</v>
      </c>
    </row>
    <row r="2" spans="1:15" ht="11.25" customHeight="1">
      <c r="A2" s="157" t="s">
        <v>236</v>
      </c>
      <c r="B2" s="158" t="s">
        <v>237</v>
      </c>
      <c r="C2" s="157" t="s">
        <v>236</v>
      </c>
      <c r="D2" s="89"/>
      <c r="E2" s="92" t="s">
        <v>238</v>
      </c>
      <c r="F2" s="89"/>
      <c r="G2" s="93" t="str">
        <f>YEAR</f>
        <v>2024</v>
      </c>
      <c r="H2" s="89"/>
      <c r="I2" s="91" t="s">
        <v>239</v>
      </c>
      <c r="J2" s="90" t="s">
        <v>240</v>
      </c>
      <c r="L2" s="92" t="s">
        <v>122</v>
      </c>
      <c r="M2" s="97">
        <v>1</v>
      </c>
      <c r="O2" s="92">
        <v>2023</v>
      </c>
    </row>
    <row r="3" spans="1:15" ht="11.25" customHeight="1">
      <c r="A3" s="157" t="s">
        <v>241</v>
      </c>
      <c r="B3" s="158" t="s">
        <v>242</v>
      </c>
      <c r="C3" s="157" t="s">
        <v>241</v>
      </c>
      <c r="D3" s="89"/>
      <c r="E3" s="92" t="s">
        <v>68</v>
      </c>
      <c r="F3" s="89"/>
      <c r="H3" s="89"/>
      <c r="I3" s="91" t="s">
        <v>243</v>
      </c>
      <c r="J3" s="90" t="s">
        <v>244</v>
      </c>
      <c r="L3" s="92" t="s">
        <v>30</v>
      </c>
      <c r="M3" s="97">
        <v>2</v>
      </c>
      <c r="O3" s="92">
        <v>2024</v>
      </c>
    </row>
    <row r="4" spans="1:15" ht="11.25" customHeight="1">
      <c r="A4" s="157" t="s">
        <v>245</v>
      </c>
      <c r="B4" s="158" t="s">
        <v>246</v>
      </c>
      <c r="C4" s="157" t="s">
        <v>245</v>
      </c>
      <c r="D4" s="89"/>
      <c r="F4" s="89"/>
      <c r="G4" s="90" t="s">
        <v>247</v>
      </c>
      <c r="H4" s="89"/>
      <c r="I4" s="91" t="s">
        <v>248</v>
      </c>
      <c r="J4" s="90" t="s">
        <v>249</v>
      </c>
      <c r="L4" s="92" t="s">
        <v>127</v>
      </c>
      <c r="M4" s="97">
        <v>3</v>
      </c>
      <c r="O4" s="92">
        <v>2025</v>
      </c>
    </row>
    <row r="5" spans="1:13" ht="11.25" customHeight="1">
      <c r="A5" s="157" t="s">
        <v>250</v>
      </c>
      <c r="B5" s="158" t="s">
        <v>251</v>
      </c>
      <c r="C5" s="157" t="s">
        <v>250</v>
      </c>
      <c r="D5" s="89"/>
      <c r="F5" s="89"/>
      <c r="G5" s="93" t="str">
        <f>"01.01."&amp;PERIOD</f>
        <v>01.01.2024</v>
      </c>
      <c r="H5" s="89"/>
      <c r="I5" s="91" t="s">
        <v>252</v>
      </c>
      <c r="J5" s="90" t="s">
        <v>253</v>
      </c>
      <c r="L5" s="92" t="s">
        <v>128</v>
      </c>
      <c r="M5" s="97">
        <v>4</v>
      </c>
    </row>
    <row r="6" spans="1:13" ht="11.25" customHeight="1">
      <c r="A6" s="157" t="s">
        <v>254</v>
      </c>
      <c r="B6" s="158" t="s">
        <v>255</v>
      </c>
      <c r="C6" s="157" t="s">
        <v>254</v>
      </c>
      <c r="D6" s="89"/>
      <c r="E6" s="90" t="s">
        <v>256</v>
      </c>
      <c r="F6" s="89"/>
      <c r="G6" s="93" t="str">
        <f>"31.12."&amp;PERIOD</f>
        <v>31.12.2024</v>
      </c>
      <c r="H6" s="89"/>
      <c r="I6" s="94"/>
      <c r="J6" s="90" t="s">
        <v>257</v>
      </c>
      <c r="L6" s="92" t="s">
        <v>129</v>
      </c>
      <c r="M6" s="97">
        <v>5</v>
      </c>
    </row>
    <row r="7" spans="1:13" ht="11.25" customHeight="1">
      <c r="A7" s="157" t="s">
        <v>258</v>
      </c>
      <c r="B7" s="158" t="s">
        <v>259</v>
      </c>
      <c r="C7" s="157" t="s">
        <v>258</v>
      </c>
      <c r="D7" s="89"/>
      <c r="E7" s="95" t="s">
        <v>56</v>
      </c>
      <c r="F7" s="89"/>
      <c r="G7" s="89"/>
      <c r="H7" s="89"/>
      <c r="I7" s="89"/>
      <c r="J7" s="89"/>
      <c r="L7" s="92" t="s">
        <v>130</v>
      </c>
      <c r="M7" s="97">
        <v>6</v>
      </c>
    </row>
    <row r="8" spans="1:13" ht="11.25" customHeight="1">
      <c r="A8" s="157" t="s">
        <v>260</v>
      </c>
      <c r="B8" s="158" t="s">
        <v>261</v>
      </c>
      <c r="C8" s="157" t="s">
        <v>260</v>
      </c>
      <c r="D8" s="89"/>
      <c r="E8" s="95" t="s">
        <v>262</v>
      </c>
      <c r="F8" s="89"/>
      <c r="G8" s="90" t="s">
        <v>263</v>
      </c>
      <c r="H8" s="89"/>
      <c r="I8" s="89"/>
      <c r="J8" s="89"/>
      <c r="L8" s="92" t="s">
        <v>131</v>
      </c>
      <c r="M8" s="97">
        <v>7</v>
      </c>
    </row>
    <row r="9" spans="1:13" ht="11.25" customHeight="1">
      <c r="A9" s="157" t="s">
        <v>264</v>
      </c>
      <c r="B9" s="158" t="s">
        <v>265</v>
      </c>
      <c r="C9" s="157" t="s">
        <v>264</v>
      </c>
      <c r="D9" s="89"/>
      <c r="F9" s="89"/>
      <c r="G9" s="93" t="str">
        <f>"01.01."&amp;PERIOD</f>
        <v>01.01.2024</v>
      </c>
      <c r="H9" s="89"/>
      <c r="I9" s="89"/>
      <c r="J9" s="89"/>
      <c r="L9" s="92" t="s">
        <v>132</v>
      </c>
      <c r="M9" s="97">
        <v>8</v>
      </c>
    </row>
    <row r="10" spans="1:13" ht="11.25" customHeight="1">
      <c r="A10" s="157" t="s">
        <v>266</v>
      </c>
      <c r="B10" s="158" t="s">
        <v>267</v>
      </c>
      <c r="C10" s="157" t="s">
        <v>266</v>
      </c>
      <c r="D10" s="89"/>
      <c r="F10" s="89"/>
      <c r="G10" s="93" t="str">
        <f>"31.12."&amp;PERIOD</f>
        <v>31.12.2024</v>
      </c>
      <c r="H10" s="89"/>
      <c r="I10" s="89"/>
      <c r="J10" s="89"/>
      <c r="L10" s="92" t="s">
        <v>133</v>
      </c>
      <c r="M10" s="97">
        <v>9</v>
      </c>
    </row>
    <row r="11" spans="1:13" ht="11.25" customHeight="1">
      <c r="A11" s="159" t="s">
        <v>268</v>
      </c>
      <c r="B11" s="158" t="s">
        <v>269</v>
      </c>
      <c r="C11" s="157" t="s">
        <v>270</v>
      </c>
      <c r="D11" s="89"/>
      <c r="E11" s="90" t="s">
        <v>271</v>
      </c>
      <c r="F11" s="89"/>
      <c r="H11" s="89"/>
      <c r="I11" s="89"/>
      <c r="J11" s="89"/>
      <c r="L11" s="92" t="s">
        <v>134</v>
      </c>
      <c r="M11" s="97">
        <v>10</v>
      </c>
    </row>
    <row r="12" spans="1:13" ht="11.25" customHeight="1">
      <c r="A12" s="159" t="s">
        <v>272</v>
      </c>
      <c r="B12" s="158" t="s">
        <v>273</v>
      </c>
      <c r="C12" s="157"/>
      <c r="D12" s="89"/>
      <c r="E12" s="95" t="s">
        <v>82</v>
      </c>
      <c r="F12" s="89"/>
      <c r="G12" s="90" t="s">
        <v>274</v>
      </c>
      <c r="H12" s="89"/>
      <c r="I12" s="89"/>
      <c r="J12" s="89"/>
      <c r="L12" s="92" t="s">
        <v>135</v>
      </c>
      <c r="M12" s="97">
        <v>11</v>
      </c>
    </row>
    <row r="13" spans="1:13" ht="11.25" customHeight="1">
      <c r="A13" s="159" t="s">
        <v>275</v>
      </c>
      <c r="B13" s="158" t="s">
        <v>276</v>
      </c>
      <c r="C13" s="157" t="s">
        <v>277</v>
      </c>
      <c r="D13" s="89"/>
      <c r="E13" s="95" t="s">
        <v>278</v>
      </c>
      <c r="F13" s="89"/>
      <c r="G13" s="93" t="str">
        <f>"01.01."&amp;PERIOD</f>
        <v>01.01.2024</v>
      </c>
      <c r="H13" s="89"/>
      <c r="I13" s="89"/>
      <c r="J13" s="89"/>
      <c r="L13" s="92" t="s">
        <v>136</v>
      </c>
      <c r="M13" s="97">
        <v>12</v>
      </c>
    </row>
    <row r="14" spans="1:13" ht="11.25" customHeight="1">
      <c r="A14" s="159" t="s">
        <v>279</v>
      </c>
      <c r="B14" s="158" t="s">
        <v>280</v>
      </c>
      <c r="C14" s="157" t="s">
        <v>281</v>
      </c>
      <c r="D14" s="89"/>
      <c r="E14" s="95" t="s">
        <v>282</v>
      </c>
      <c r="F14" s="89"/>
      <c r="G14" s="93" t="str">
        <f>"31.12."&amp;PERIOD</f>
        <v>31.12.2024</v>
      </c>
      <c r="H14" s="89"/>
      <c r="I14" s="89"/>
      <c r="J14" s="89"/>
      <c r="L14" s="92" t="s">
        <v>26</v>
      </c>
      <c r="M14" s="97">
        <v>13</v>
      </c>
    </row>
    <row r="15" spans="1:10" ht="11.25" customHeight="1">
      <c r="A15" s="160" t="s">
        <v>283</v>
      </c>
      <c r="B15" s="161"/>
      <c r="C15" s="160"/>
      <c r="D15" s="89"/>
      <c r="E15" s="95" t="s">
        <v>284</v>
      </c>
      <c r="F15" s="89"/>
      <c r="H15" s="89"/>
      <c r="I15" s="89"/>
      <c r="J15" s="89"/>
    </row>
    <row r="16" spans="1:10" ht="11.25" customHeight="1">
      <c r="A16" s="157" t="s">
        <v>285</v>
      </c>
      <c r="B16" s="158" t="s">
        <v>286</v>
      </c>
      <c r="C16" s="157" t="s">
        <v>285</v>
      </c>
      <c r="D16" s="89"/>
      <c r="E16" s="95" t="s">
        <v>287</v>
      </c>
      <c r="F16" s="89"/>
      <c r="G16" s="90" t="s">
        <v>288</v>
      </c>
      <c r="H16" s="89"/>
      <c r="I16" s="89"/>
      <c r="J16" s="89"/>
    </row>
    <row r="17" spans="1:10" ht="11.25" customHeight="1">
      <c r="A17" s="157" t="s">
        <v>289</v>
      </c>
      <c r="B17" s="158" t="s">
        <v>290</v>
      </c>
      <c r="C17" s="157" t="s">
        <v>289</v>
      </c>
      <c r="D17" s="89"/>
      <c r="E17" s="95" t="s">
        <v>291</v>
      </c>
      <c r="F17" s="89"/>
      <c r="G17" s="95" t="s">
        <v>292</v>
      </c>
      <c r="H17" s="89"/>
      <c r="I17" s="89"/>
      <c r="J17" s="89"/>
    </row>
    <row r="18" spans="1:10" ht="11.25" customHeight="1">
      <c r="A18" s="160" t="s">
        <v>293</v>
      </c>
      <c r="B18" s="161"/>
      <c r="C18" s="160"/>
      <c r="D18" s="89"/>
      <c r="F18" s="89"/>
      <c r="H18" s="89"/>
      <c r="I18" s="89"/>
      <c r="J18" s="89"/>
    </row>
    <row r="19" spans="1:10" ht="11.25" customHeight="1">
      <c r="A19" s="157" t="s">
        <v>294</v>
      </c>
      <c r="B19" s="158" t="s">
        <v>295</v>
      </c>
      <c r="C19" s="157" t="s">
        <v>294</v>
      </c>
      <c r="D19" s="89"/>
      <c r="F19" s="89"/>
      <c r="G19" s="90" t="s">
        <v>296</v>
      </c>
      <c r="H19" s="89"/>
      <c r="I19" s="89"/>
      <c r="J19" s="89"/>
    </row>
    <row r="20" spans="1:10" ht="11.25" customHeight="1">
      <c r="A20" s="157" t="s">
        <v>297</v>
      </c>
      <c r="B20" s="158" t="s">
        <v>298</v>
      </c>
      <c r="C20" s="157" t="s">
        <v>297</v>
      </c>
      <c r="D20" s="89"/>
      <c r="E20" s="90" t="s">
        <v>299</v>
      </c>
      <c r="F20" s="89"/>
      <c r="G20" s="95" t="s">
        <v>300</v>
      </c>
      <c r="H20" s="89"/>
      <c r="I20" s="89"/>
      <c r="J20" s="89"/>
    </row>
    <row r="21" spans="1:10" ht="11.25" customHeight="1">
      <c r="A21" s="157" t="s">
        <v>301</v>
      </c>
      <c r="B21" s="158" t="s">
        <v>302</v>
      </c>
      <c r="C21" s="157" t="s">
        <v>303</v>
      </c>
      <c r="D21" s="89"/>
      <c r="E21" s="95" t="s">
        <v>33</v>
      </c>
      <c r="F21" s="89"/>
      <c r="G21" s="89"/>
      <c r="H21" s="89"/>
      <c r="I21" s="89"/>
      <c r="J21" s="89"/>
    </row>
    <row r="22" spans="1:10" ht="11.25" customHeight="1">
      <c r="A22" s="157" t="s">
        <v>304</v>
      </c>
      <c r="B22" s="158" t="s">
        <v>305</v>
      </c>
      <c r="C22" s="157" t="s">
        <v>304</v>
      </c>
      <c r="D22" s="89"/>
      <c r="E22" s="95" t="s">
        <v>306</v>
      </c>
      <c r="F22" s="89"/>
      <c r="G22" s="89"/>
      <c r="H22" s="89"/>
      <c r="I22" s="89"/>
      <c r="J22" s="89"/>
    </row>
    <row r="23" spans="1:10" ht="11.25" customHeight="1">
      <c r="A23" s="157" t="s">
        <v>307</v>
      </c>
      <c r="B23" s="158" t="s">
        <v>308</v>
      </c>
      <c r="C23" s="157" t="s">
        <v>307</v>
      </c>
      <c r="D23" s="89"/>
      <c r="E23" s="95" t="s">
        <v>309</v>
      </c>
      <c r="F23" s="89"/>
      <c r="G23" s="89"/>
      <c r="H23" s="89"/>
      <c r="I23" s="89"/>
      <c r="J23" s="89"/>
    </row>
    <row r="24" spans="1:10" ht="11.25" customHeight="1">
      <c r="A24" s="157" t="s">
        <v>19</v>
      </c>
      <c r="B24" s="158" t="s">
        <v>310</v>
      </c>
      <c r="C24" s="157" t="s">
        <v>19</v>
      </c>
      <c r="D24" s="89"/>
      <c r="E24" s="95" t="s">
        <v>311</v>
      </c>
      <c r="F24" s="89"/>
      <c r="G24" s="89"/>
      <c r="H24" s="89"/>
      <c r="I24" s="89"/>
      <c r="J24" s="89"/>
    </row>
    <row r="25" spans="1:10" ht="11.25" customHeight="1">
      <c r="A25" s="157" t="s">
        <v>312</v>
      </c>
      <c r="B25" s="158" t="s">
        <v>313</v>
      </c>
      <c r="C25" s="157" t="s">
        <v>314</v>
      </c>
      <c r="D25" s="89"/>
      <c r="E25" s="95" t="s">
        <v>315</v>
      </c>
      <c r="F25" s="89"/>
      <c r="G25" s="89"/>
      <c r="H25" s="89"/>
      <c r="I25" s="89"/>
      <c r="J25" s="89"/>
    </row>
    <row r="26" spans="1:10" ht="11.25" customHeight="1">
      <c r="A26" s="157" t="s">
        <v>316</v>
      </c>
      <c r="B26" s="158" t="s">
        <v>317</v>
      </c>
      <c r="C26" s="157" t="s">
        <v>316</v>
      </c>
      <c r="D26" s="89"/>
      <c r="F26" s="89"/>
      <c r="G26" s="89"/>
      <c r="H26" s="89"/>
      <c r="I26" s="89"/>
      <c r="J26" s="89"/>
    </row>
    <row r="27" spans="1:10" ht="11.25" customHeight="1">
      <c r="A27" s="157" t="s">
        <v>318</v>
      </c>
      <c r="B27" s="158" t="s">
        <v>319</v>
      </c>
      <c r="C27" s="157" t="s">
        <v>318</v>
      </c>
      <c r="D27" s="89"/>
      <c r="F27" s="89"/>
      <c r="G27" s="89"/>
      <c r="H27" s="89"/>
      <c r="I27" s="89"/>
      <c r="J27" s="89"/>
    </row>
    <row r="28" spans="1:10" ht="11.25" customHeight="1">
      <c r="A28" s="157" t="s">
        <v>320</v>
      </c>
      <c r="B28" s="158" t="s">
        <v>321</v>
      </c>
      <c r="C28" s="157" t="s">
        <v>320</v>
      </c>
      <c r="D28" s="89"/>
      <c r="E28" s="90" t="s">
        <v>322</v>
      </c>
      <c r="F28" s="89"/>
      <c r="G28" s="89"/>
      <c r="H28" s="89"/>
      <c r="I28" s="89"/>
      <c r="J28" s="89"/>
    </row>
    <row r="29" spans="1:10" ht="11.25" customHeight="1">
      <c r="A29" s="157" t="s">
        <v>323</v>
      </c>
      <c r="B29" s="158" t="s">
        <v>324</v>
      </c>
      <c r="C29" s="157" t="s">
        <v>323</v>
      </c>
      <c r="D29" s="89"/>
      <c r="E29" s="95" t="s">
        <v>61</v>
      </c>
      <c r="F29" s="89"/>
      <c r="G29" s="89"/>
      <c r="H29" s="89"/>
      <c r="I29" s="89"/>
      <c r="J29" s="89"/>
    </row>
    <row r="30" spans="1:10" ht="11.25" customHeight="1">
      <c r="A30" s="157" t="s">
        <v>325</v>
      </c>
      <c r="B30" s="158" t="s">
        <v>326</v>
      </c>
      <c r="C30" s="157" t="s">
        <v>325</v>
      </c>
      <c r="D30" s="89"/>
      <c r="E30" s="95" t="s">
        <v>327</v>
      </c>
      <c r="F30" s="89"/>
      <c r="G30" s="89"/>
      <c r="H30" s="89"/>
      <c r="I30" s="89"/>
      <c r="J30" s="89"/>
    </row>
    <row r="31" spans="1:10" ht="11.25" customHeight="1">
      <c r="A31" s="157" t="s">
        <v>328</v>
      </c>
      <c r="B31" s="158" t="s">
        <v>329</v>
      </c>
      <c r="C31" s="157" t="s">
        <v>328</v>
      </c>
      <c r="D31" s="89"/>
      <c r="E31" s="154" t="s">
        <v>330</v>
      </c>
      <c r="F31" s="89"/>
      <c r="G31" s="89"/>
      <c r="H31" s="89"/>
      <c r="I31" s="89"/>
      <c r="J31" s="89"/>
    </row>
    <row r="32" spans="1:10" ht="11.25" customHeight="1">
      <c r="A32" s="157" t="s">
        <v>331</v>
      </c>
      <c r="B32" s="158" t="s">
        <v>332</v>
      </c>
      <c r="C32" s="157" t="s">
        <v>331</v>
      </c>
      <c r="D32" s="89"/>
      <c r="E32" s="154" t="s">
        <v>333</v>
      </c>
      <c r="F32" s="89"/>
      <c r="G32" s="89"/>
      <c r="H32" s="89"/>
      <c r="I32" s="89"/>
      <c r="J32" s="89"/>
    </row>
    <row r="33" spans="1:10" ht="11.25" customHeight="1">
      <c r="A33" s="157" t="s">
        <v>334</v>
      </c>
      <c r="B33" s="158" t="s">
        <v>335</v>
      </c>
      <c r="C33" s="157" t="s">
        <v>334</v>
      </c>
      <c r="D33" s="89"/>
      <c r="F33" s="89"/>
      <c r="G33" s="89"/>
      <c r="H33" s="89"/>
      <c r="I33" s="89"/>
      <c r="J33" s="89"/>
    </row>
    <row r="34" spans="1:10" ht="11.25" customHeight="1">
      <c r="A34" s="157" t="s">
        <v>336</v>
      </c>
      <c r="B34" s="158" t="s">
        <v>337</v>
      </c>
      <c r="C34" s="157" t="s">
        <v>336</v>
      </c>
      <c r="D34" s="89"/>
      <c r="F34" s="89"/>
      <c r="G34" s="89"/>
      <c r="H34" s="89"/>
      <c r="I34" s="89"/>
      <c r="J34" s="89"/>
    </row>
    <row r="35" spans="1:10" ht="11.25" customHeight="1">
      <c r="A35" s="160" t="s">
        <v>338</v>
      </c>
      <c r="B35" s="161"/>
      <c r="C35" s="160"/>
      <c r="D35" s="89"/>
      <c r="E35" s="90" t="s">
        <v>339</v>
      </c>
      <c r="F35" s="89"/>
      <c r="G35" s="89"/>
      <c r="H35" s="89"/>
      <c r="I35" s="89"/>
      <c r="J35" s="89"/>
    </row>
    <row r="36" spans="1:10" ht="11.25" customHeight="1">
      <c r="A36" s="157" t="s">
        <v>340</v>
      </c>
      <c r="B36" s="158" t="s">
        <v>341</v>
      </c>
      <c r="C36" s="157" t="s">
        <v>340</v>
      </c>
      <c r="D36" s="89"/>
      <c r="E36" s="95" t="s">
        <v>16</v>
      </c>
      <c r="F36" s="115" t="s">
        <v>342</v>
      </c>
      <c r="G36" s="89"/>
      <c r="H36" s="89"/>
      <c r="I36" s="89"/>
      <c r="J36" s="89"/>
    </row>
    <row r="37" spans="1:10" ht="11.25" customHeight="1">
      <c r="A37" s="157" t="s">
        <v>343</v>
      </c>
      <c r="B37" s="158" t="s">
        <v>344</v>
      </c>
      <c r="C37" s="157" t="s">
        <v>343</v>
      </c>
      <c r="D37" s="89"/>
      <c r="E37" s="95" t="s">
        <v>345</v>
      </c>
      <c r="F37" s="115" t="s">
        <v>346</v>
      </c>
      <c r="G37" s="89"/>
      <c r="H37" s="89"/>
      <c r="I37" s="89"/>
      <c r="J37" s="89"/>
    </row>
    <row r="38" spans="1:10" ht="11.25" customHeight="1">
      <c r="A38" s="157" t="s">
        <v>347</v>
      </c>
      <c r="B38" s="158" t="s">
        <v>348</v>
      </c>
      <c r="C38" s="157" t="s">
        <v>347</v>
      </c>
      <c r="D38" s="89"/>
      <c r="E38" s="95" t="s">
        <v>349</v>
      </c>
      <c r="F38" s="115" t="s">
        <v>350</v>
      </c>
      <c r="G38" s="89"/>
      <c r="H38" s="89"/>
      <c r="I38" s="89"/>
      <c r="J38" s="89"/>
    </row>
    <row r="39" spans="1:10" ht="11.25" customHeight="1">
      <c r="A39" s="157" t="s">
        <v>351</v>
      </c>
      <c r="B39" s="158" t="s">
        <v>352</v>
      </c>
      <c r="C39" s="157" t="s">
        <v>351</v>
      </c>
      <c r="D39" s="89"/>
      <c r="E39" s="95" t="s">
        <v>353</v>
      </c>
      <c r="F39" s="115" t="s">
        <v>354</v>
      </c>
      <c r="G39" s="89"/>
      <c r="H39" s="89"/>
      <c r="I39" s="89"/>
      <c r="J39" s="89"/>
    </row>
    <row r="40" spans="1:10" ht="11.25" customHeight="1">
      <c r="A40" s="157" t="s">
        <v>355</v>
      </c>
      <c r="B40" s="158" t="s">
        <v>356</v>
      </c>
      <c r="C40" s="157" t="s">
        <v>355</v>
      </c>
      <c r="D40" s="89"/>
      <c r="E40" s="95" t="s">
        <v>357</v>
      </c>
      <c r="F40" s="115" t="s">
        <v>358</v>
      </c>
      <c r="G40" s="89"/>
      <c r="H40" s="89"/>
      <c r="I40" s="89"/>
      <c r="J40" s="89"/>
    </row>
    <row r="41" spans="1:10" ht="11.25" customHeight="1">
      <c r="A41" s="157" t="s">
        <v>359</v>
      </c>
      <c r="B41" s="158" t="s">
        <v>360</v>
      </c>
      <c r="C41" s="157" t="s">
        <v>359</v>
      </c>
      <c r="D41" s="89"/>
      <c r="F41" s="89"/>
      <c r="G41" s="89"/>
      <c r="H41" s="89"/>
      <c r="I41" s="89"/>
      <c r="J41" s="89"/>
    </row>
    <row r="42" spans="1:10" ht="11.25" customHeight="1">
      <c r="A42" s="157" t="s">
        <v>361</v>
      </c>
      <c r="B42" s="158" t="s">
        <v>362</v>
      </c>
      <c r="C42" s="157" t="s">
        <v>361</v>
      </c>
      <c r="D42" s="89"/>
      <c r="F42" s="89"/>
      <c r="G42" s="89"/>
      <c r="H42" s="89"/>
      <c r="I42" s="89"/>
      <c r="J42" s="89"/>
    </row>
    <row r="43" spans="1:10" ht="11.25" customHeight="1">
      <c r="A43" s="157" t="s">
        <v>363</v>
      </c>
      <c r="B43" s="158" t="s">
        <v>364</v>
      </c>
      <c r="C43" s="157" t="s">
        <v>363</v>
      </c>
      <c r="D43" s="89"/>
      <c r="F43" s="89"/>
      <c r="G43" s="89"/>
      <c r="H43" s="89"/>
      <c r="I43" s="89"/>
      <c r="J43" s="89"/>
    </row>
    <row r="44" spans="1:10" ht="11.25" customHeight="1">
      <c r="A44" s="157" t="s">
        <v>365</v>
      </c>
      <c r="B44" s="158" t="s">
        <v>366</v>
      </c>
      <c r="C44" s="157" t="s">
        <v>365</v>
      </c>
      <c r="D44" s="89"/>
      <c r="F44" s="89"/>
      <c r="G44" s="89"/>
      <c r="H44" s="89"/>
      <c r="I44" s="89"/>
      <c r="J44" s="89"/>
    </row>
    <row r="45" spans="1:10" ht="11.25" customHeight="1">
      <c r="A45" s="157" t="s">
        <v>367</v>
      </c>
      <c r="B45" s="158" t="s">
        <v>368</v>
      </c>
      <c r="C45" s="157" t="s">
        <v>367</v>
      </c>
      <c r="D45" s="89"/>
      <c r="F45" s="89"/>
      <c r="G45" s="89"/>
      <c r="H45" s="89"/>
      <c r="I45" s="89"/>
      <c r="J45" s="89"/>
    </row>
    <row r="46" spans="1:10" ht="11.25" customHeight="1">
      <c r="A46" s="157" t="s">
        <v>369</v>
      </c>
      <c r="B46" s="158" t="s">
        <v>370</v>
      </c>
      <c r="C46" s="157" t="s">
        <v>369</v>
      </c>
      <c r="D46" s="89"/>
      <c r="F46" s="89"/>
      <c r="G46" s="89"/>
      <c r="H46" s="89"/>
      <c r="I46" s="89"/>
      <c r="J46" s="89"/>
    </row>
    <row r="47" spans="1:10" ht="11.25" customHeight="1">
      <c r="A47" s="157" t="s">
        <v>371</v>
      </c>
      <c r="B47" s="158" t="s">
        <v>372</v>
      </c>
      <c r="C47" s="157" t="s">
        <v>371</v>
      </c>
      <c r="D47" s="89"/>
      <c r="F47" s="89"/>
      <c r="G47" s="89"/>
      <c r="H47" s="89"/>
      <c r="I47" s="89"/>
      <c r="J47" s="89"/>
    </row>
    <row r="48" spans="1:10" ht="11.25" customHeight="1">
      <c r="A48" s="157" t="s">
        <v>373</v>
      </c>
      <c r="B48" s="158" t="s">
        <v>374</v>
      </c>
      <c r="C48" s="157" t="s">
        <v>373</v>
      </c>
      <c r="D48" s="89"/>
      <c r="F48" s="89"/>
      <c r="G48" s="89"/>
      <c r="H48" s="89"/>
      <c r="I48" s="89"/>
      <c r="J48" s="89"/>
    </row>
    <row r="49" spans="1:10" ht="11.25" customHeight="1">
      <c r="A49" s="157" t="s">
        <v>375</v>
      </c>
      <c r="B49" s="158" t="s">
        <v>376</v>
      </c>
      <c r="C49" s="157" t="s">
        <v>375</v>
      </c>
      <c r="D49" s="89"/>
      <c r="F49" s="89"/>
      <c r="G49" s="89"/>
      <c r="H49" s="89"/>
      <c r="I49" s="89"/>
      <c r="J49" s="89"/>
    </row>
    <row r="50" spans="1:10" ht="11.25" customHeight="1">
      <c r="A50" s="157" t="s">
        <v>377</v>
      </c>
      <c r="B50" s="158" t="s">
        <v>378</v>
      </c>
      <c r="C50" s="157" t="s">
        <v>377</v>
      </c>
      <c r="D50" s="89"/>
      <c r="F50" s="89"/>
      <c r="G50" s="89"/>
      <c r="H50" s="89"/>
      <c r="I50" s="89"/>
      <c r="J50" s="89"/>
    </row>
    <row r="51" spans="1:10" ht="11.25" customHeight="1">
      <c r="A51" s="157" t="s">
        <v>379</v>
      </c>
      <c r="B51" s="158" t="s">
        <v>380</v>
      </c>
      <c r="C51" s="157" t="s">
        <v>379</v>
      </c>
      <c r="D51" s="89"/>
      <c r="F51" s="89"/>
      <c r="G51" s="89"/>
      <c r="H51" s="89"/>
      <c r="I51" s="89"/>
      <c r="J51" s="89"/>
    </row>
    <row r="52" spans="1:10" ht="11.25" customHeight="1">
      <c r="A52" s="157" t="s">
        <v>381</v>
      </c>
      <c r="B52" s="158" t="s">
        <v>382</v>
      </c>
      <c r="C52" s="157" t="s">
        <v>381</v>
      </c>
      <c r="D52" s="89"/>
      <c r="F52" s="89"/>
      <c r="G52" s="89"/>
      <c r="H52" s="89"/>
      <c r="I52" s="89"/>
      <c r="J52" s="89"/>
    </row>
    <row r="53" spans="1:10" ht="11.25" customHeight="1">
      <c r="A53" s="157" t="s">
        <v>383</v>
      </c>
      <c r="B53" s="158" t="s">
        <v>384</v>
      </c>
      <c r="C53" s="157" t="s">
        <v>383</v>
      </c>
      <c r="D53" s="89"/>
      <c r="F53" s="89"/>
      <c r="G53" s="89"/>
      <c r="H53" s="89"/>
      <c r="I53" s="89"/>
      <c r="J53" s="89"/>
    </row>
    <row r="54" spans="1:10" ht="11.25" customHeight="1">
      <c r="A54" s="157" t="s">
        <v>385</v>
      </c>
      <c r="B54" s="158" t="s">
        <v>386</v>
      </c>
      <c r="C54" s="157" t="s">
        <v>385</v>
      </c>
      <c r="D54" s="89"/>
      <c r="F54" s="89"/>
      <c r="G54" s="89"/>
      <c r="H54" s="89"/>
      <c r="I54" s="89"/>
      <c r="J54" s="89"/>
    </row>
    <row r="55" spans="1:10" ht="11.25" customHeight="1">
      <c r="A55" s="157" t="s">
        <v>387</v>
      </c>
      <c r="B55" s="158" t="s">
        <v>388</v>
      </c>
      <c r="C55" s="157" t="s">
        <v>387</v>
      </c>
      <c r="D55" s="89"/>
      <c r="F55" s="89"/>
      <c r="G55" s="89"/>
      <c r="H55" s="89"/>
      <c r="I55" s="89"/>
      <c r="J55" s="89"/>
    </row>
    <row r="56" spans="1:10" ht="11.25" customHeight="1">
      <c r="A56" s="157" t="s">
        <v>389</v>
      </c>
      <c r="B56" s="158" t="s">
        <v>390</v>
      </c>
      <c r="C56" s="157" t="s">
        <v>389</v>
      </c>
      <c r="D56" s="89"/>
      <c r="F56" s="89"/>
      <c r="G56" s="89"/>
      <c r="H56" s="89"/>
      <c r="I56" s="89"/>
      <c r="J56" s="89"/>
    </row>
    <row r="57" spans="1:10" ht="11.25" customHeight="1">
      <c r="A57" s="157" t="s">
        <v>391</v>
      </c>
      <c r="B57" s="158" t="s">
        <v>392</v>
      </c>
      <c r="C57" s="157" t="s">
        <v>391</v>
      </c>
      <c r="D57" s="89"/>
      <c r="F57" s="89"/>
      <c r="G57" s="89"/>
      <c r="H57" s="89"/>
      <c r="I57" s="89"/>
      <c r="J57" s="89"/>
    </row>
    <row r="58" spans="1:10" ht="11.25" customHeight="1">
      <c r="A58" s="157" t="s">
        <v>393</v>
      </c>
      <c r="B58" s="158" t="s">
        <v>394</v>
      </c>
      <c r="C58" s="157" t="s">
        <v>393</v>
      </c>
      <c r="D58" s="89"/>
      <c r="F58" s="89"/>
      <c r="G58" s="89"/>
      <c r="H58" s="89"/>
      <c r="I58" s="89"/>
      <c r="J58" s="89"/>
    </row>
    <row r="59" spans="1:10" ht="11.25" customHeight="1">
      <c r="A59" s="157" t="s">
        <v>395</v>
      </c>
      <c r="B59" s="158" t="s">
        <v>396</v>
      </c>
      <c r="C59" s="157" t="s">
        <v>397</v>
      </c>
      <c r="D59" s="89"/>
      <c r="F59" s="89"/>
      <c r="G59" s="89"/>
      <c r="H59" s="89"/>
      <c r="I59" s="89"/>
      <c r="J59" s="89"/>
    </row>
    <row r="60" spans="1:10" ht="11.25" customHeight="1">
      <c r="A60" s="157" t="s">
        <v>398</v>
      </c>
      <c r="B60" s="158" t="s">
        <v>399</v>
      </c>
      <c r="C60" s="157" t="s">
        <v>398</v>
      </c>
      <c r="D60" s="89"/>
      <c r="F60" s="89"/>
      <c r="G60" s="89"/>
      <c r="H60" s="89"/>
      <c r="I60" s="89"/>
      <c r="J60" s="89"/>
    </row>
    <row r="61" spans="1:10" ht="11.25" customHeight="1">
      <c r="A61" s="157" t="s">
        <v>400</v>
      </c>
      <c r="B61" s="158" t="s">
        <v>401</v>
      </c>
      <c r="C61" s="157" t="s">
        <v>400</v>
      </c>
      <c r="D61" s="89"/>
      <c r="F61" s="89"/>
      <c r="G61" s="89"/>
      <c r="H61" s="89"/>
      <c r="I61" s="89"/>
      <c r="J61" s="89"/>
    </row>
    <row r="62" spans="1:10" ht="11.25" customHeight="1">
      <c r="A62" s="157" t="s">
        <v>402</v>
      </c>
      <c r="B62" s="158" t="s">
        <v>403</v>
      </c>
      <c r="C62" s="157" t="s">
        <v>402</v>
      </c>
      <c r="D62" s="89"/>
      <c r="F62" s="89"/>
      <c r="G62" s="89"/>
      <c r="H62" s="89"/>
      <c r="I62" s="89"/>
      <c r="J62" s="89"/>
    </row>
    <row r="63" spans="1:10" ht="11.25" customHeight="1">
      <c r="A63" s="157" t="s">
        <v>404</v>
      </c>
      <c r="B63" s="158" t="s">
        <v>405</v>
      </c>
      <c r="C63" s="157" t="s">
        <v>406</v>
      </c>
      <c r="D63" s="89"/>
      <c r="F63" s="89"/>
      <c r="G63" s="89"/>
      <c r="H63" s="89"/>
      <c r="I63" s="89"/>
      <c r="J63" s="89"/>
    </row>
    <row r="64" spans="1:10" ht="11.25" customHeight="1">
      <c r="A64" s="157" t="s">
        <v>407</v>
      </c>
      <c r="B64" s="158" t="s">
        <v>408</v>
      </c>
      <c r="C64" s="157" t="s">
        <v>407</v>
      </c>
      <c r="D64" s="89"/>
      <c r="F64" s="89"/>
      <c r="G64" s="89"/>
      <c r="H64" s="89"/>
      <c r="I64" s="89"/>
      <c r="J64" s="89"/>
    </row>
    <row r="65" spans="1:10" ht="11.25" customHeight="1">
      <c r="A65" s="157" t="s">
        <v>409</v>
      </c>
      <c r="B65" s="158" t="s">
        <v>410</v>
      </c>
      <c r="C65" s="157" t="s">
        <v>411</v>
      </c>
      <c r="D65" s="89"/>
      <c r="F65" s="89"/>
      <c r="G65" s="89"/>
      <c r="H65" s="89"/>
      <c r="I65" s="89"/>
      <c r="J65" s="89"/>
    </row>
    <row r="66" spans="1:10" ht="11.25" customHeight="1">
      <c r="A66" s="157" t="s">
        <v>412</v>
      </c>
      <c r="B66" s="158" t="s">
        <v>413</v>
      </c>
      <c r="C66" s="157" t="s">
        <v>412</v>
      </c>
      <c r="D66" s="89"/>
      <c r="F66" s="89"/>
      <c r="G66" s="89"/>
      <c r="H66" s="89"/>
      <c r="I66" s="89"/>
      <c r="J66" s="89"/>
    </row>
    <row r="67" spans="1:10" ht="11.25" customHeight="1">
      <c r="A67" s="157" t="s">
        <v>414</v>
      </c>
      <c r="B67" s="158" t="s">
        <v>415</v>
      </c>
      <c r="C67" s="157" t="s">
        <v>414</v>
      </c>
      <c r="D67" s="89"/>
      <c r="F67" s="89"/>
      <c r="G67" s="89"/>
      <c r="H67" s="89"/>
      <c r="I67" s="89"/>
      <c r="J67" s="89"/>
    </row>
    <row r="68" spans="1:10" ht="11.25" customHeight="1">
      <c r="A68" s="157" t="s">
        <v>416</v>
      </c>
      <c r="B68" s="158" t="s">
        <v>417</v>
      </c>
      <c r="C68" s="157" t="s">
        <v>416</v>
      </c>
      <c r="D68" s="89"/>
      <c r="F68" s="89"/>
      <c r="G68" s="89"/>
      <c r="H68" s="89"/>
      <c r="I68" s="89"/>
      <c r="J68" s="89"/>
    </row>
    <row r="69" spans="1:10" ht="11.25" customHeight="1">
      <c r="A69" s="157" t="s">
        <v>418</v>
      </c>
      <c r="B69" s="158" t="s">
        <v>419</v>
      </c>
      <c r="C69" s="157" t="s">
        <v>418</v>
      </c>
      <c r="D69" s="89"/>
      <c r="F69" s="89"/>
      <c r="G69" s="89"/>
      <c r="H69" s="89"/>
      <c r="I69" s="89"/>
      <c r="J69" s="89"/>
    </row>
    <row r="70" spans="1:10" ht="11.25" customHeight="1">
      <c r="A70" s="157" t="s">
        <v>420</v>
      </c>
      <c r="B70" s="158" t="s">
        <v>421</v>
      </c>
      <c r="C70" s="157" t="s">
        <v>420</v>
      </c>
      <c r="D70" s="89"/>
      <c r="F70" s="89"/>
      <c r="G70" s="89"/>
      <c r="H70" s="89"/>
      <c r="I70" s="89"/>
      <c r="J70" s="89"/>
    </row>
    <row r="71" spans="1:10" ht="11.25" customHeight="1">
      <c r="A71" s="157" t="s">
        <v>422</v>
      </c>
      <c r="B71" s="158" t="s">
        <v>423</v>
      </c>
      <c r="C71" s="157" t="s">
        <v>422</v>
      </c>
      <c r="D71" s="89"/>
      <c r="F71" s="89"/>
      <c r="G71" s="89"/>
      <c r="H71" s="89"/>
      <c r="I71" s="89"/>
      <c r="J71" s="89"/>
    </row>
    <row r="72" spans="1:10" ht="11.25" customHeight="1">
      <c r="A72" s="157" t="s">
        <v>424</v>
      </c>
      <c r="B72" s="158" t="s">
        <v>425</v>
      </c>
      <c r="C72" s="157" t="s">
        <v>424</v>
      </c>
      <c r="D72" s="89"/>
      <c r="F72" s="89"/>
      <c r="G72" s="89"/>
      <c r="H72" s="89"/>
      <c r="I72" s="89"/>
      <c r="J72" s="89"/>
    </row>
    <row r="73" spans="1:10" ht="11.25" customHeight="1">
      <c r="A73" s="157" t="s">
        <v>426</v>
      </c>
      <c r="B73" s="158" t="s">
        <v>427</v>
      </c>
      <c r="C73" s="157" t="s">
        <v>426</v>
      </c>
      <c r="D73" s="89"/>
      <c r="F73" s="89"/>
      <c r="G73" s="89"/>
      <c r="H73" s="89"/>
      <c r="I73" s="89"/>
      <c r="J73" s="89"/>
    </row>
    <row r="74" spans="1:10" ht="11.25" customHeight="1">
      <c r="A74" s="157" t="s">
        <v>428</v>
      </c>
      <c r="B74" s="158" t="s">
        <v>429</v>
      </c>
      <c r="C74" s="157" t="s">
        <v>428</v>
      </c>
      <c r="D74" s="89"/>
      <c r="F74" s="89"/>
      <c r="G74" s="89"/>
      <c r="H74" s="89"/>
      <c r="I74" s="89"/>
      <c r="J74" s="89"/>
    </row>
    <row r="75" spans="1:10" ht="11.25" customHeight="1">
      <c r="A75" s="157" t="s">
        <v>430</v>
      </c>
      <c r="B75" s="158" t="s">
        <v>431</v>
      </c>
      <c r="C75" s="157" t="s">
        <v>430</v>
      </c>
      <c r="D75" s="89"/>
      <c r="F75" s="89"/>
      <c r="G75" s="89"/>
      <c r="H75" s="89"/>
      <c r="I75" s="89"/>
      <c r="J75" s="89"/>
    </row>
    <row r="76" spans="1:10" ht="11.25" customHeight="1">
      <c r="A76" s="157" t="s">
        <v>432</v>
      </c>
      <c r="B76" s="158" t="s">
        <v>433</v>
      </c>
      <c r="C76" s="157" t="s">
        <v>432</v>
      </c>
      <c r="D76" s="89"/>
      <c r="F76" s="89"/>
      <c r="G76" s="89"/>
      <c r="H76" s="89"/>
      <c r="I76" s="89"/>
      <c r="J76" s="89"/>
    </row>
    <row r="77" spans="1:10" ht="11.25" customHeight="1">
      <c r="A77" s="157" t="s">
        <v>434</v>
      </c>
      <c r="B77" s="158" t="s">
        <v>435</v>
      </c>
      <c r="C77" s="157" t="s">
        <v>434</v>
      </c>
      <c r="D77" s="89"/>
      <c r="F77" s="89"/>
      <c r="G77" s="89"/>
      <c r="H77" s="89"/>
      <c r="I77" s="89"/>
      <c r="J77" s="89"/>
    </row>
    <row r="78" spans="1:10" ht="11.25" customHeight="1">
      <c r="A78" s="157" t="s">
        <v>436</v>
      </c>
      <c r="B78" s="158" t="s">
        <v>437</v>
      </c>
      <c r="C78" s="157" t="s">
        <v>436</v>
      </c>
      <c r="D78" s="89"/>
      <c r="F78" s="89"/>
      <c r="G78" s="89"/>
      <c r="H78" s="89"/>
      <c r="I78" s="89"/>
      <c r="J78" s="89"/>
    </row>
    <row r="79" spans="1:10" ht="11.25" customHeight="1">
      <c r="A79" s="157" t="s">
        <v>438</v>
      </c>
      <c r="B79" s="158" t="s">
        <v>439</v>
      </c>
      <c r="C79" s="157" t="s">
        <v>438</v>
      </c>
      <c r="D79" s="89"/>
      <c r="F79" s="89"/>
      <c r="G79" s="89"/>
      <c r="H79" s="89"/>
      <c r="I79" s="89"/>
      <c r="J79" s="89"/>
    </row>
    <row r="80" spans="1:10" ht="11.25" customHeight="1">
      <c r="A80" s="157" t="s">
        <v>440</v>
      </c>
      <c r="B80" s="158" t="s">
        <v>441</v>
      </c>
      <c r="C80" s="157" t="s">
        <v>442</v>
      </c>
      <c r="D80" s="89"/>
      <c r="F80" s="89"/>
      <c r="G80" s="89"/>
      <c r="H80" s="89"/>
      <c r="I80" s="89"/>
      <c r="J80" s="89"/>
    </row>
    <row r="81" spans="1:10" ht="11.25" customHeight="1">
      <c r="A81" s="157" t="s">
        <v>443</v>
      </c>
      <c r="B81" s="158" t="s">
        <v>444</v>
      </c>
      <c r="C81" s="157" t="s">
        <v>443</v>
      </c>
      <c r="D81" s="89"/>
      <c r="F81" s="89"/>
      <c r="G81" s="89"/>
      <c r="H81" s="89"/>
      <c r="I81" s="89"/>
      <c r="J81" s="89"/>
    </row>
    <row r="82" spans="1:10" ht="11.25" customHeight="1">
      <c r="A82" s="157" t="s">
        <v>445</v>
      </c>
      <c r="B82" s="158" t="s">
        <v>446</v>
      </c>
      <c r="C82" s="157" t="s">
        <v>445</v>
      </c>
      <c r="D82" s="89"/>
      <c r="F82" s="89"/>
      <c r="G82" s="89"/>
      <c r="H82" s="89"/>
      <c r="I82" s="89"/>
      <c r="J82" s="89"/>
    </row>
    <row r="83" spans="1:10" ht="11.25" customHeight="1">
      <c r="A83" s="157" t="s">
        <v>447</v>
      </c>
      <c r="B83" s="158" t="s">
        <v>448</v>
      </c>
      <c r="C83" s="157" t="s">
        <v>447</v>
      </c>
      <c r="D83" s="89"/>
      <c r="F83" s="89"/>
      <c r="G83" s="89"/>
      <c r="H83" s="89"/>
      <c r="I83" s="89"/>
      <c r="J83" s="89"/>
    </row>
    <row r="84" spans="1:10" ht="11.25" customHeight="1">
      <c r="A84" s="160" t="s">
        <v>449</v>
      </c>
      <c r="B84" s="161"/>
      <c r="C84" s="160"/>
      <c r="D84" s="89"/>
      <c r="F84" s="89"/>
      <c r="G84" s="89"/>
      <c r="H84" s="89"/>
      <c r="I84" s="89"/>
      <c r="J84" s="89"/>
    </row>
    <row r="85" spans="1:10" ht="11.25" customHeight="1">
      <c r="A85" s="157" t="s">
        <v>450</v>
      </c>
      <c r="B85" s="158" t="s">
        <v>451</v>
      </c>
      <c r="C85" s="157" t="s">
        <v>450</v>
      </c>
      <c r="D85" s="89"/>
      <c r="F85" s="89"/>
      <c r="G85" s="89"/>
      <c r="H85" s="89"/>
      <c r="I85" s="89"/>
      <c r="J85" s="89"/>
    </row>
    <row r="86" spans="1:10" ht="11.25" customHeight="1">
      <c r="A86" s="157" t="s">
        <v>452</v>
      </c>
      <c r="B86" s="158" t="s">
        <v>453</v>
      </c>
      <c r="C86" s="157" t="s">
        <v>454</v>
      </c>
      <c r="D86" s="89"/>
      <c r="F86" s="89"/>
      <c r="G86" s="89"/>
      <c r="H86" s="89"/>
      <c r="I86" s="89"/>
      <c r="J86" s="89"/>
    </row>
    <row r="87" spans="1:10" ht="11.25" customHeight="1">
      <c r="A87" s="157" t="s">
        <v>455</v>
      </c>
      <c r="B87" s="158" t="s">
        <v>456</v>
      </c>
      <c r="C87" s="157" t="s">
        <v>457</v>
      </c>
      <c r="D87" s="89"/>
      <c r="F87" s="89"/>
      <c r="G87" s="89"/>
      <c r="H87" s="89"/>
      <c r="I87" s="89"/>
      <c r="J87" s="89"/>
    </row>
    <row r="88" spans="1:10" ht="11.25" customHeight="1">
      <c r="A88" s="157" t="s">
        <v>458</v>
      </c>
      <c r="B88" s="158" t="s">
        <v>459</v>
      </c>
      <c r="C88" s="157" t="s">
        <v>458</v>
      </c>
      <c r="D88" s="89"/>
      <c r="F88" s="89"/>
      <c r="G88" s="89"/>
      <c r="H88" s="89"/>
      <c r="I88" s="89"/>
      <c r="J88" s="89"/>
    </row>
    <row r="89" spans="1:10" ht="11.25" customHeight="1">
      <c r="A89" s="157" t="s">
        <v>460</v>
      </c>
      <c r="B89" s="158" t="s">
        <v>461</v>
      </c>
      <c r="C89" s="157" t="s">
        <v>460</v>
      </c>
      <c r="D89" s="89"/>
      <c r="F89" s="89"/>
      <c r="G89" s="89"/>
      <c r="H89" s="89"/>
      <c r="I89" s="89"/>
      <c r="J89" s="89"/>
    </row>
    <row r="90" spans="1:10" ht="11.25" customHeight="1">
      <c r="A90" s="157" t="s">
        <v>462</v>
      </c>
      <c r="B90" s="158" t="s">
        <v>463</v>
      </c>
      <c r="C90" s="157" t="s">
        <v>462</v>
      </c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96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9"/>
      <c r="B454" s="89"/>
      <c r="C454" s="89"/>
      <c r="D454" s="89"/>
      <c r="F454" s="89"/>
      <c r="G454" s="89"/>
      <c r="H454" s="89"/>
      <c r="I454" s="89"/>
      <c r="J454" s="89"/>
    </row>
    <row r="455" spans="1:10" ht="11.25" customHeight="1">
      <c r="A455" s="89"/>
      <c r="B455" s="89"/>
      <c r="C455" s="89"/>
      <c r="D455" s="89"/>
      <c r="F455" s="89"/>
      <c r="G455" s="89"/>
      <c r="H455" s="89"/>
      <c r="I455" s="89"/>
      <c r="J455" s="89"/>
    </row>
    <row r="456" spans="1:10" ht="11.25" customHeight="1">
      <c r="A456" s="89"/>
      <c r="B456" s="89"/>
      <c r="C456" s="89"/>
      <c r="D456" s="89"/>
      <c r="F456" s="89"/>
      <c r="G456" s="89"/>
      <c r="H456" s="89"/>
      <c r="I456" s="89"/>
      <c r="J456" s="89"/>
    </row>
    <row r="457" spans="1:10" ht="11.25" customHeight="1">
      <c r="A457" s="89"/>
      <c r="B457" s="89"/>
      <c r="C457" s="89"/>
      <c r="D457" s="89"/>
      <c r="F457" s="89"/>
      <c r="G457" s="89"/>
      <c r="H457" s="89"/>
      <c r="I457" s="89"/>
      <c r="J457" s="89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89"/>
      <c r="C458" s="88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89"/>
      <c r="C459" s="88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89"/>
      <c r="C460" s="88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89"/>
      <c r="C461" s="88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89"/>
      <c r="C462" s="88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89"/>
      <c r="C463" s="88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89"/>
      <c r="C464" s="88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89"/>
      <c r="C465" s="88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89"/>
      <c r="C466" s="88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89"/>
      <c r="C467" s="88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89"/>
      <c r="C468" s="88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8" t="e">
        <f>"HTP.P('&lt;"&amp;#REF!&amp;"&gt;' || "&amp;IF(MID(#REF!,1,4)="STUB","NULL","REC."&amp;#REF!)&amp;" || '&lt;/"&amp;#REF!&amp;"&gt;');"</f>
        <v>#REF!</v>
      </c>
      <c r="B469" s="89"/>
      <c r="C469" s="88" t="e">
        <f>"DECODE(C_T."&amp;#REF!&amp;", 0, NULL, C_T."&amp;#REF!&amp;") AS "&amp;#REF!&amp;","</f>
        <v>#REF!</v>
      </c>
      <c r="D469" s="89"/>
      <c r="F469" s="89"/>
      <c r="G469" s="89"/>
      <c r="H469" s="89"/>
      <c r="I469" s="89"/>
      <c r="J469" s="89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89"/>
      <c r="C470" s="88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89"/>
      <c r="C471" s="88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89"/>
      <c r="C472" s="88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8" t="str">
        <f>"HTP.P('&lt;"&amp;G400&amp;"&gt;' || "&amp;IF(MID(G400,1,4)="STUB","NULL","REC."&amp;G400)&amp;" || '&lt;/"&amp;G400&amp;"&gt;');"</f>
        <v>HTP.P('&lt;&gt;' || REC. || '&lt;/&gt;');</v>
      </c>
      <c r="B473" s="89"/>
      <c r="C473" s="88" t="str">
        <f>"DECODE(C_T."&amp;G400&amp;", 0, NULL, C_T."&amp;G400&amp;") AS "&amp;G400&amp;","</f>
        <v>DECODE(C_T., 0, NULL, C_T.) AS ,</v>
      </c>
      <c r="D473" s="89"/>
      <c r="F473" s="89"/>
      <c r="G473" s="89"/>
      <c r="H473" s="89"/>
      <c r="I473" s="89"/>
      <c r="J473" s="89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89"/>
      <c r="C474" s="88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89"/>
      <c r="C475" s="88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89"/>
      <c r="C476" s="88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89"/>
      <c r="C477" s="88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89"/>
      <c r="C478" s="88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89"/>
      <c r="C479" s="88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89"/>
      <c r="C480" s="88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89"/>
      <c r="C481" s="88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89"/>
      <c r="C482" s="88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89"/>
      <c r="C483" s="88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89"/>
      <c r="C484" s="88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89"/>
      <c r="C485" s="88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89"/>
      <c r="C486" s="88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89"/>
      <c r="C487" s="88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89"/>
      <c r="C488" s="88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89"/>
      <c r="C489" s="88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89"/>
      <c r="C490" s="88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89"/>
      <c r="C491" s="88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89"/>
      <c r="C492" s="88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89"/>
      <c r="C493" s="88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89"/>
      <c r="C494" s="88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89"/>
      <c r="C495" s="88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89"/>
      <c r="C496" s="88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89"/>
      <c r="C497" s="88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89"/>
      <c r="C498" s="88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89"/>
      <c r="C499" s="88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89"/>
      <c r="C500" s="88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89"/>
      <c r="C501" s="88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89"/>
      <c r="C502" s="88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89"/>
      <c r="C503" s="88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89"/>
      <c r="C504" s="88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89"/>
      <c r="C505" s="88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89"/>
      <c r="C506" s="88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89"/>
      <c r="C507" s="88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89"/>
      <c r="C508" s="88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89"/>
      <c r="C509" s="88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89"/>
      <c r="C510" s="88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89"/>
      <c r="C511" s="88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89"/>
      <c r="C512" s="88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89"/>
      <c r="C513" s="88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89"/>
      <c r="C514" s="88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89"/>
      <c r="C515" s="88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89"/>
      <c r="C516" s="88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89"/>
      <c r="C517" s="88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89"/>
      <c r="C518" s="88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89"/>
      <c r="C519" s="88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89"/>
      <c r="C520" s="88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89"/>
      <c r="C521" s="88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89"/>
      <c r="C522" s="88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89"/>
      <c r="C523" s="88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89"/>
      <c r="C524" s="88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89"/>
      <c r="C525" s="88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89"/>
      <c r="C526" s="88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89"/>
      <c r="C527" s="88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89"/>
      <c r="C528" s="88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89"/>
      <c r="C529" s="88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89"/>
      <c r="C530" s="88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89"/>
      <c r="C531" s="88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89"/>
      <c r="C532" s="88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89"/>
      <c r="C533" s="88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89"/>
      <c r="C534" s="88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89"/>
      <c r="C535" s="88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89"/>
      <c r="C536" s="88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89"/>
      <c r="C537" s="88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89"/>
      <c r="C538" s="88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89"/>
      <c r="C539" s="88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89"/>
      <c r="C540" s="88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89"/>
      <c r="C541" s="88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89"/>
      <c r="C542" s="88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89"/>
      <c r="C543" s="88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89"/>
      <c r="C544" s="88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89"/>
      <c r="C545" s="88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89"/>
      <c r="C546" s="88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89"/>
      <c r="C547" s="88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89"/>
      <c r="C548" s="88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89"/>
      <c r="C549" s="88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89"/>
      <c r="C550" s="88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89"/>
      <c r="C551" s="88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89"/>
      <c r="C552" s="88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89"/>
      <c r="C553" s="88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89"/>
      <c r="C554" s="88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89"/>
      <c r="C555" s="88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89"/>
      <c r="C556" s="88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89"/>
      <c r="C557" s="88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89"/>
      <c r="C558" s="88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89"/>
      <c r="C559" s="88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89"/>
      <c r="C560" s="88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89"/>
      <c r="C561" s="88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89"/>
      <c r="C562" s="88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89"/>
      <c r="C563" s="88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89"/>
      <c r="C564" s="88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89"/>
      <c r="C565" s="88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89"/>
      <c r="C566" s="88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89"/>
      <c r="C567" s="88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89"/>
      <c r="C568" s="88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89"/>
      <c r="C569" s="88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89"/>
      <c r="C570" s="88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89"/>
      <c r="C571" s="88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89"/>
      <c r="C572" s="88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89"/>
      <c r="C573" s="88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89"/>
      <c r="C574" s="88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89"/>
      <c r="C575" s="88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89"/>
      <c r="C576" s="88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89"/>
      <c r="C577" s="88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89"/>
      <c r="C578" s="88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89"/>
      <c r="C579" s="88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89"/>
      <c r="C580" s="88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89"/>
      <c r="C581" s="88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89"/>
      <c r="C582" s="88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89"/>
      <c r="C583" s="88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89"/>
      <c r="C584" s="88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89"/>
      <c r="C585" s="88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89"/>
      <c r="C586" s="88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89"/>
      <c r="C587" s="88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89"/>
      <c r="C588" s="88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89"/>
      <c r="C589" s="88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89"/>
      <c r="C590" s="88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89"/>
      <c r="C591" s="88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89"/>
      <c r="C592" s="88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89"/>
      <c r="C593" s="88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89"/>
      <c r="C594" s="88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89"/>
      <c r="C595" s="88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89"/>
      <c r="C596" s="88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89"/>
      <c r="C597" s="88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89"/>
      <c r="C598" s="88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89"/>
      <c r="C599" s="88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89"/>
      <c r="C600" s="88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89"/>
      <c r="C601" s="88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89"/>
      <c r="C602" s="88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89"/>
      <c r="C603" s="88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89"/>
      <c r="C604" s="88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89"/>
      <c r="C605" s="88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89"/>
      <c r="C606" s="88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89"/>
      <c r="C607" s="88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89"/>
      <c r="C608" s="88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89"/>
      <c r="C609" s="88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89"/>
      <c r="C610" s="88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89"/>
      <c r="C611" s="88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89"/>
      <c r="C612" s="88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89"/>
      <c r="C613" s="88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89"/>
      <c r="C614" s="88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89"/>
      <c r="C615" s="88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89"/>
      <c r="C616" s="88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89"/>
      <c r="C617" s="88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89"/>
      <c r="C618" s="88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89"/>
      <c r="C619" s="88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89"/>
      <c r="C620" s="88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89"/>
      <c r="C621" s="88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89"/>
      <c r="C622" s="88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89"/>
      <c r="C623" s="88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89"/>
      <c r="C624" s="88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89"/>
      <c r="C625" s="88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89"/>
      <c r="C626" s="88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89"/>
      <c r="C627" s="88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89"/>
      <c r="C628" s="88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89"/>
      <c r="C629" s="88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89"/>
      <c r="C630" s="88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89"/>
      <c r="C631" s="88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89"/>
      <c r="C632" s="88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89"/>
      <c r="C633" s="88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89"/>
      <c r="C634" s="88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89"/>
      <c r="C635" s="88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89"/>
      <c r="C636" s="88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89"/>
      <c r="C637" s="88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8" t="e">
        <f>"HTP.P('&lt;"&amp;#REF!&amp;"&gt;' || "&amp;IF(MID(#REF!,1,4)="STUB","NULL","REC."&amp;#REF!)&amp;" || '&lt;/"&amp;#REF!&amp;"&gt;');"</f>
        <v>#REF!</v>
      </c>
      <c r="B638" s="89"/>
      <c r="C638" s="88" t="e">
        <f>"DECODE(C_T."&amp;#REF!&amp;", 0, NULL, C_T."&amp;#REF!&amp;") AS "&amp;#REF!&amp;","</f>
        <v>#REF!</v>
      </c>
      <c r="D638" s="89"/>
      <c r="F638" s="89"/>
      <c r="G638" s="89"/>
      <c r="H638" s="89"/>
      <c r="I638" s="89"/>
      <c r="J638" s="89"/>
    </row>
    <row r="639" spans="1:10" ht="11.25" customHeight="1">
      <c r="A639" s="88" t="e">
        <f>"HTP.P('&lt;"&amp;#REF!&amp;"&gt;' || "&amp;IF(MID(#REF!,1,4)="STUB","NULL","REC."&amp;#REF!)&amp;" || '&lt;/"&amp;#REF!&amp;"&gt;');"</f>
        <v>#REF!</v>
      </c>
      <c r="B639" s="89"/>
      <c r="C639" s="88" t="e">
        <f>"DECODE(C_T."&amp;#REF!&amp;", 0, NULL, C_T."&amp;#REF!&amp;") AS "&amp;#REF!&amp;","</f>
        <v>#REF!</v>
      </c>
      <c r="D639" s="89"/>
      <c r="F639" s="89"/>
      <c r="G639" s="89"/>
      <c r="H639" s="89"/>
      <c r="I639" s="89"/>
      <c r="J639" s="89"/>
    </row>
    <row r="640" spans="1:10" ht="11.25" customHeight="1">
      <c r="A640" s="88" t="e">
        <f>"HTP.P('&lt;"&amp;#REF!&amp;"&gt;' || "&amp;IF(MID(#REF!,1,4)="STUB","NULL","REC."&amp;#REF!)&amp;" || '&lt;/"&amp;#REF!&amp;"&gt;');"</f>
        <v>#REF!</v>
      </c>
      <c r="B640" s="89"/>
      <c r="C640" s="88" t="e">
        <f>"DECODE(C_T."&amp;#REF!&amp;", 0, NULL, C_T."&amp;#REF!&amp;") AS "&amp;#REF!&amp;","</f>
        <v>#REF!</v>
      </c>
      <c r="D640" s="89"/>
      <c r="F640" s="89"/>
      <c r="G640" s="89"/>
      <c r="H640" s="89"/>
      <c r="I640" s="89"/>
      <c r="J640" s="89"/>
    </row>
    <row r="641" spans="1:10" ht="11.25" customHeight="1">
      <c r="A641" s="88" t="e">
        <f>"HTP.P('&lt;"&amp;#REF!&amp;"&gt;' || "&amp;IF(MID(#REF!,1,4)="STUB","NULL","REC."&amp;#REF!)&amp;" || '&lt;/"&amp;#REF!&amp;"&gt;');"</f>
        <v>#REF!</v>
      </c>
      <c r="B641" s="89"/>
      <c r="C641" s="88" t="e">
        <f>"DECODE(C_T."&amp;#REF!&amp;", 0, NULL, C_T."&amp;#REF!&amp;") AS "&amp;#REF!&amp;","</f>
        <v>#REF!</v>
      </c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9"/>
      <c r="B644" s="89"/>
      <c r="C644" s="89"/>
      <c r="D644" s="89"/>
      <c r="F644" s="89"/>
      <c r="G644" s="89"/>
      <c r="H644" s="89"/>
      <c r="I644" s="89"/>
      <c r="J644" s="89"/>
    </row>
    <row r="645" spans="1:10" ht="11.25" customHeight="1">
      <c r="A645" s="89"/>
      <c r="B645" s="89"/>
      <c r="C645" s="89"/>
      <c r="D645" s="89"/>
      <c r="F645" s="89"/>
      <c r="G645" s="89"/>
      <c r="H645" s="89"/>
      <c r="I645" s="89"/>
      <c r="J645" s="89"/>
    </row>
    <row r="646" spans="1:10" ht="11.25" customHeight="1">
      <c r="A646" s="89"/>
      <c r="B646" s="89"/>
      <c r="C646" s="89"/>
      <c r="D646" s="89"/>
      <c r="F646" s="89"/>
      <c r="G646" s="89"/>
      <c r="H646" s="89"/>
      <c r="I646" s="89"/>
      <c r="J646" s="89"/>
    </row>
    <row r="647" spans="1:10" ht="11.25" customHeight="1">
      <c r="A647" s="89"/>
      <c r="B647" s="89"/>
      <c r="C647" s="89"/>
      <c r="D647" s="89"/>
      <c r="F647" s="89"/>
      <c r="G647" s="89"/>
      <c r="H647" s="89"/>
      <c r="I647" s="89"/>
      <c r="J647" s="89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89"/>
      <c r="C648" s="88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89"/>
      <c r="C649" s="88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89"/>
      <c r="C650" s="88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89"/>
      <c r="C651" s="88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89"/>
      <c r="C652" s="88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89"/>
      <c r="C653" s="88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89"/>
      <c r="C654" s="88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89"/>
      <c r="C655" s="88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89"/>
      <c r="C656" s="88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89"/>
      <c r="C657" s="88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89"/>
      <c r="C658" s="88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89"/>
      <c r="C659" s="88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89"/>
      <c r="C660" s="88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89"/>
      <c r="C661" s="88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89"/>
      <c r="C662" s="88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89"/>
      <c r="C663" s="88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89"/>
      <c r="C664" s="88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89"/>
      <c r="C665" s="88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89"/>
      <c r="C666" s="88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89"/>
      <c r="C667" s="88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89"/>
      <c r="C668" s="88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89"/>
      <c r="C669" s="88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89"/>
      <c r="C670" s="88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89"/>
      <c r="C671" s="88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89"/>
      <c r="C672" s="88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89"/>
      <c r="C673" s="88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89"/>
      <c r="C674" s="88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89"/>
      <c r="C675" s="88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89"/>
      <c r="C676" s="88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89"/>
      <c r="C677" s="88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89"/>
      <c r="C678" s="88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89"/>
      <c r="C679" s="88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89"/>
      <c r="C680" s="88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89"/>
      <c r="C681" s="88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89"/>
      <c r="C682" s="88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89"/>
      <c r="C683" s="88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89"/>
      <c r="C684" s="88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89"/>
      <c r="C685" s="88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89"/>
      <c r="C686" s="88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89"/>
      <c r="C687" s="88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89"/>
      <c r="C688" s="88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89"/>
      <c r="C689" s="88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89"/>
      <c r="C690" s="88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89"/>
      <c r="C691" s="88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89"/>
      <c r="C692" s="88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89"/>
      <c r="C693" s="88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89"/>
      <c r="C694" s="88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89"/>
      <c r="C695" s="88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89"/>
      <c r="C696" s="88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89"/>
      <c r="C697" s="88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89"/>
      <c r="C698" s="88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89"/>
      <c r="C699" s="88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89"/>
      <c r="C700" s="88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89"/>
      <c r="C701" s="88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89"/>
      <c r="C702" s="88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89"/>
      <c r="C703" s="88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89"/>
      <c r="C704" s="88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89"/>
      <c r="C705" s="88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89"/>
      <c r="C706" s="88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89"/>
      <c r="C707" s="88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89"/>
      <c r="C708" s="88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89"/>
      <c r="C709" s="88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89"/>
      <c r="C710" s="88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89"/>
      <c r="C711" s="88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89"/>
      <c r="C712" s="88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89"/>
      <c r="C713" s="88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89"/>
      <c r="C714" s="88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89"/>
      <c r="C715" s="88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89"/>
      <c r="C716" s="88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89"/>
      <c r="C717" s="88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89"/>
      <c r="C718" s="88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89"/>
      <c r="C719" s="88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89"/>
      <c r="C720" s="88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89"/>
      <c r="C721" s="88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89"/>
      <c r="C722" s="88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89"/>
      <c r="C723" s="88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89"/>
      <c r="C724" s="88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89"/>
      <c r="C725" s="88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89"/>
      <c r="C726" s="88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89"/>
      <c r="C727" s="88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89"/>
      <c r="C728" s="88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89"/>
      <c r="C729" s="88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89"/>
      <c r="C730" s="88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89"/>
      <c r="C731" s="88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89"/>
      <c r="C732" s="88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89"/>
      <c r="C733" s="88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89"/>
      <c r="C734" s="88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89"/>
      <c r="C735" s="88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89"/>
      <c r="C736" s="88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89"/>
      <c r="C737" s="88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89"/>
      <c r="C738" s="88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89"/>
      <c r="C739" s="88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89"/>
      <c r="C740" s="88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89"/>
      <c r="C741" s="88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89"/>
      <c r="C742" s="88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89"/>
      <c r="C743" s="88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89"/>
      <c r="C744" s="88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89"/>
      <c r="C745" s="88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89"/>
      <c r="C746" s="88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89"/>
      <c r="C747" s="88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89"/>
      <c r="C748" s="88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89"/>
      <c r="C749" s="88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89"/>
      <c r="C750" s="88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89"/>
      <c r="C751" s="88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89"/>
      <c r="C752" s="88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89"/>
      <c r="C753" s="88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89"/>
      <c r="C754" s="88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8" t="e">
        <f>"HTP.P('&lt;"&amp;#REF!&amp;"&gt;' || "&amp;IF(MID(#REF!,1,6)="L_STUB","NULL","REC."&amp;#REF!)&amp;" || '&lt;/"&amp;#REF!&amp;"&gt;');"</f>
        <v>#REF!</v>
      </c>
      <c r="B755" s="89"/>
      <c r="C755" s="88" t="e">
        <f>"DECODE(C_T."&amp;#REF!&amp;", 0, NULL, C_T."&amp;#REF!&amp;") AS "&amp;#REF!&amp;","</f>
        <v>#REF!</v>
      </c>
      <c r="D755" s="89"/>
      <c r="F755" s="89"/>
      <c r="G755" s="89"/>
      <c r="H755" s="89"/>
      <c r="I755" s="89"/>
      <c r="J755" s="89"/>
    </row>
    <row r="756" spans="1:10" ht="11.25" customHeight="1">
      <c r="A756" s="88" t="e">
        <f>"HTP.P('&lt;"&amp;#REF!&amp;"&gt;' || "&amp;IF(MID(#REF!,1,6)="L_STUB","NULL","REC."&amp;#REF!)&amp;" || '&lt;/"&amp;#REF!&amp;"&gt;');"</f>
        <v>#REF!</v>
      </c>
      <c r="B756" s="89"/>
      <c r="C756" s="88" t="e">
        <f>"DECODE(C_T."&amp;#REF!&amp;", 0, NULL, C_T."&amp;#REF!&amp;") AS "&amp;#REF!&amp;","</f>
        <v>#REF!</v>
      </c>
      <c r="D756" s="89"/>
      <c r="F756" s="89"/>
      <c r="G756" s="89"/>
      <c r="H756" s="89"/>
      <c r="I756" s="89"/>
      <c r="J756" s="89"/>
    </row>
    <row r="757" spans="1:10" ht="11.25" customHeight="1">
      <c r="A757" s="88" t="e">
        <f>"HTP.P('&lt;"&amp;#REF!&amp;"&gt;' || "&amp;IF(MID(#REF!,1,6)="L_STUB","NULL","REC."&amp;#REF!)&amp;" || '&lt;/"&amp;#REF!&amp;"&gt;');"</f>
        <v>#REF!</v>
      </c>
      <c r="B757" s="89"/>
      <c r="C757" s="88" t="e">
        <f>"DECODE(C_T."&amp;#REF!&amp;", 0, NULL, C_T."&amp;#REF!&amp;") AS "&amp;#REF!&amp;","</f>
        <v>#REF!</v>
      </c>
      <c r="D757" s="89"/>
      <c r="F757" s="89"/>
      <c r="G757" s="89"/>
      <c r="H757" s="89"/>
      <c r="I757" s="89"/>
      <c r="J757" s="89"/>
    </row>
    <row r="758" spans="1:10" ht="11.25" customHeight="1">
      <c r="A758" s="88" t="e">
        <f>"HTP.P('&lt;"&amp;#REF!&amp;"&gt;' || "&amp;IF(MID(#REF!,1,6)="L_STUB","NULL","REC."&amp;#REF!)&amp;" || '&lt;/"&amp;#REF!&amp;"&gt;');"</f>
        <v>#REF!</v>
      </c>
      <c r="B758" s="89"/>
      <c r="C758" s="88" t="e">
        <f>"DECODE(C_T."&amp;#REF!&amp;", 0, NULL, C_T."&amp;#REF!&amp;") AS "&amp;#REF!&amp;","</f>
        <v>#REF!</v>
      </c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9"/>
      <c r="B761" s="89"/>
      <c r="C761" s="89"/>
      <c r="D761" s="89"/>
      <c r="F761" s="89"/>
      <c r="G761" s="89"/>
      <c r="H761" s="89"/>
      <c r="I761" s="89"/>
      <c r="J761" s="89"/>
    </row>
    <row r="762" spans="1:10" ht="11.25" customHeight="1">
      <c r="A762" s="89"/>
      <c r="B762" s="89"/>
      <c r="C762" s="89"/>
      <c r="D762" s="89"/>
      <c r="F762" s="89"/>
      <c r="G762" s="89"/>
      <c r="H762" s="89"/>
      <c r="I762" s="89"/>
      <c r="J762" s="89"/>
    </row>
    <row r="763" spans="1:10" ht="11.25" customHeight="1">
      <c r="A763" s="89"/>
      <c r="B763" s="89"/>
      <c r="C763" s="89"/>
      <c r="D763" s="89"/>
      <c r="F763" s="89"/>
      <c r="G763" s="89"/>
      <c r="H763" s="89"/>
      <c r="I763" s="89"/>
      <c r="J763" s="89"/>
    </row>
    <row r="764" spans="1:10" ht="11.25" customHeight="1">
      <c r="A764" s="89"/>
      <c r="B764" s="89"/>
      <c r="C764" s="89"/>
      <c r="D764" s="89"/>
      <c r="F764" s="89"/>
      <c r="G764" s="89"/>
      <c r="H764" s="89"/>
      <c r="I764" s="89"/>
      <c r="J764" s="89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89"/>
      <c r="C765" s="88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89"/>
      <c r="C766" s="88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89"/>
      <c r="C767" s="88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89"/>
      <c r="C768" s="88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89"/>
      <c r="C769" s="88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89"/>
      <c r="C770" s="88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89"/>
      <c r="C771" s="88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89"/>
      <c r="C772" s="88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89"/>
      <c r="C773" s="88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89"/>
      <c r="C774" s="88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89"/>
      <c r="C775" s="88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89"/>
      <c r="C776" s="88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89"/>
      <c r="C777" s="88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89"/>
      <c r="C778" s="88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89"/>
      <c r="C779" s="88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89"/>
      <c r="C780" s="88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89"/>
      <c r="C781" s="88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89"/>
      <c r="C782" s="88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89"/>
      <c r="C783" s="88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89"/>
      <c r="C784" s="88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89"/>
      <c r="C785" s="88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89"/>
      <c r="C786" s="88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89"/>
      <c r="C787" s="88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89"/>
      <c r="C788" s="88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89"/>
      <c r="C789" s="88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89"/>
      <c r="C790" s="88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89"/>
      <c r="C791" s="88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89"/>
      <c r="C792" s="88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89"/>
      <c r="C793" s="88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89"/>
      <c r="C794" s="88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89"/>
      <c r="C795" s="88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89"/>
      <c r="C796" s="88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89"/>
      <c r="C797" s="88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89"/>
      <c r="C798" s="88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89"/>
      <c r="C799" s="88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89"/>
      <c r="C800" s="88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89"/>
      <c r="C801" s="88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89"/>
      <c r="C802" s="88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89"/>
      <c r="C803" s="88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89"/>
      <c r="C804" s="88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89"/>
      <c r="C805" s="88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89"/>
      <c r="C806" s="88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89"/>
      <c r="C807" s="88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89"/>
      <c r="C808" s="88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89"/>
      <c r="C809" s="88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89"/>
      <c r="C810" s="88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89"/>
      <c r="C811" s="88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89"/>
      <c r="C812" s="88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89"/>
      <c r="C813" s="88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89"/>
      <c r="C814" s="88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89"/>
      <c r="C815" s="88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89"/>
      <c r="C816" s="88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89"/>
      <c r="C817" s="88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89"/>
      <c r="C818" s="88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89"/>
      <c r="C819" s="88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89"/>
      <c r="C820" s="88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89"/>
      <c r="C821" s="88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89"/>
      <c r="C822" s="88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89"/>
      <c r="C823" s="88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89"/>
      <c r="C824" s="88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89"/>
      <c r="C825" s="88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89"/>
      <c r="C826" s="88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89"/>
      <c r="C827" s="88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89"/>
      <c r="C828" s="88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89"/>
      <c r="C829" s="88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89"/>
      <c r="C830" s="88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8" t="e">
        <f>"HTP.P('&lt;"&amp;#REF!&amp;"&gt;' || "&amp;IF(MID(#REF!,1,6)="L_STUB","NULL","REC."&amp;#REF!)&amp;" || '&lt;/"&amp;#REF!&amp;"&gt;');"</f>
        <v>#REF!</v>
      </c>
      <c r="B831" s="89"/>
      <c r="C831" s="88" t="e">
        <f>"DECODE(C_T."&amp;#REF!&amp;", 0, NULL, C_T."&amp;#REF!&amp;") AS "&amp;#REF!&amp;","</f>
        <v>#REF!</v>
      </c>
      <c r="D831" s="89"/>
      <c r="F831" s="89"/>
      <c r="G831" s="89"/>
      <c r="H831" s="89"/>
      <c r="I831" s="89"/>
      <c r="J831" s="89"/>
    </row>
    <row r="832" spans="1:10" ht="11.25" customHeight="1">
      <c r="A832" s="88" t="e">
        <f>"HTP.P('&lt;"&amp;#REF!&amp;"&gt;' || "&amp;IF(MID(#REF!,1,6)="L_STUB","NULL","REC."&amp;#REF!)&amp;" || '&lt;/"&amp;#REF!&amp;"&gt;');"</f>
        <v>#REF!</v>
      </c>
      <c r="B832" s="89"/>
      <c r="C832" s="88" t="e">
        <f>"DECODE(C_T."&amp;#REF!&amp;", 0, NULL, C_T."&amp;#REF!&amp;") AS "&amp;#REF!&amp;","</f>
        <v>#REF!</v>
      </c>
      <c r="D832" s="89"/>
      <c r="F832" s="89"/>
      <c r="G832" s="89"/>
      <c r="H832" s="89"/>
      <c r="I832" s="89"/>
      <c r="J832" s="89"/>
    </row>
    <row r="833" spans="1:10" ht="11.25" customHeight="1">
      <c r="A833" s="88" t="e">
        <f>"HTP.P('&lt;"&amp;#REF!&amp;"&gt;' || "&amp;IF(MID(#REF!,1,6)="L_STUB","NULL","REC."&amp;#REF!)&amp;" || '&lt;/"&amp;#REF!&amp;"&gt;');"</f>
        <v>#REF!</v>
      </c>
      <c r="B833" s="89"/>
      <c r="C833" s="88" t="e">
        <f>"DECODE(C_T."&amp;#REF!&amp;", 0, NULL, C_T."&amp;#REF!&amp;") AS "&amp;#REF!&amp;","</f>
        <v>#REF!</v>
      </c>
      <c r="D833" s="89"/>
      <c r="F833" s="89"/>
      <c r="G833" s="89"/>
      <c r="H833" s="89"/>
      <c r="I833" s="89"/>
      <c r="J833" s="89"/>
    </row>
    <row r="834" spans="1:10" ht="11.25" customHeight="1">
      <c r="A834" s="88" t="e">
        <f>"HTP.P('&lt;"&amp;#REF!&amp;"&gt;' || "&amp;IF(MID(#REF!,1,6)="L_STUB","NULL","REC."&amp;#REF!)&amp;" || '&lt;/"&amp;#REF!&amp;"&gt;');"</f>
        <v>#REF!</v>
      </c>
      <c r="B834" s="89"/>
      <c r="C834" s="88" t="e">
        <f>"DECODE(C_T."&amp;#REF!&amp;", 0, NULL, C_T."&amp;#REF!&amp;") AS "&amp;#REF!&amp;","</f>
        <v>#REF!</v>
      </c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9"/>
      <c r="B837" s="89"/>
      <c r="C837" s="89"/>
      <c r="D837" s="89"/>
      <c r="F837" s="89"/>
      <c r="G837" s="89"/>
      <c r="H837" s="89"/>
      <c r="I837" s="89"/>
      <c r="J837" s="89"/>
    </row>
    <row r="838" spans="1:10" ht="11.25" customHeight="1">
      <c r="A838" s="89"/>
      <c r="B838" s="89"/>
      <c r="C838" s="89"/>
      <c r="D838" s="89"/>
      <c r="F838" s="89"/>
      <c r="G838" s="89"/>
      <c r="H838" s="89"/>
      <c r="I838" s="89"/>
      <c r="J838" s="89"/>
    </row>
    <row r="839" spans="1:10" ht="11.25" customHeight="1">
      <c r="A839" s="89"/>
      <c r="B839" s="89"/>
      <c r="C839" s="89"/>
      <c r="D839" s="89"/>
      <c r="F839" s="89"/>
      <c r="G839" s="89"/>
      <c r="H839" s="89"/>
      <c r="I839" s="89"/>
      <c r="J839" s="89"/>
    </row>
    <row r="840" spans="1:10" ht="11.25" customHeight="1">
      <c r="A840" s="89"/>
      <c r="B840" s="89"/>
      <c r="C840" s="89"/>
      <c r="D840" s="89"/>
      <c r="F840" s="89"/>
      <c r="G840" s="89"/>
      <c r="H840" s="89"/>
      <c r="I840" s="89"/>
      <c r="J840" s="89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89"/>
      <c r="C841" s="88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89"/>
      <c r="C842" s="88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89"/>
      <c r="C843" s="88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89"/>
      <c r="C844" s="88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89"/>
      <c r="C845" s="88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89"/>
      <c r="C846" s="88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89"/>
      <c r="C847" s="88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89"/>
      <c r="C848" s="88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89"/>
      <c r="C849" s="88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89"/>
      <c r="C850" s="88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89"/>
      <c r="C851" s="88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89"/>
      <c r="C852" s="88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89"/>
      <c r="C853" s="88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89"/>
      <c r="C854" s="88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89"/>
      <c r="C855" s="88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89"/>
      <c r="C856" s="88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89"/>
      <c r="C857" s="88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89"/>
      <c r="C858" s="88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89"/>
      <c r="C859" s="88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89"/>
      <c r="C860" s="88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89"/>
      <c r="C861" s="88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89"/>
      <c r="C862" s="88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89"/>
      <c r="C863" s="88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89"/>
      <c r="C864" s="88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89"/>
      <c r="C865" s="88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89"/>
      <c r="C866" s="88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89"/>
      <c r="C867" s="88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89"/>
      <c r="C868" s="88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89"/>
      <c r="C869" s="88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89"/>
      <c r="C870" s="88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89"/>
      <c r="C871" s="88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89"/>
      <c r="C872" s="88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8" t="e">
        <f>"HTP.P('&lt;"&amp;#REF!&amp;"&gt;' || "&amp;IF(MID(#REF!,1,6)="L_STUB","NULL","REC."&amp;#REF!)&amp;" || '&lt;/"&amp;#REF!&amp;"&gt;');"</f>
        <v>#REF!</v>
      </c>
      <c r="B873" s="89"/>
      <c r="C873" s="88" t="e">
        <f>"DECODE(C_T."&amp;#REF!&amp;", 0, NULL, C_T."&amp;#REF!&amp;") AS "&amp;#REF!&amp;","</f>
        <v>#REF!</v>
      </c>
      <c r="D873" s="89"/>
      <c r="F873" s="89"/>
      <c r="G873" s="89"/>
      <c r="H873" s="89"/>
      <c r="I873" s="89"/>
      <c r="J873" s="89"/>
    </row>
    <row r="874" spans="1:10" ht="11.25" customHeight="1">
      <c r="A874" s="88" t="e">
        <f>"HTP.P('&lt;"&amp;#REF!&amp;"&gt;' || "&amp;IF(MID(#REF!,1,6)="L_STUB","NULL","REC."&amp;#REF!)&amp;" || '&lt;/"&amp;#REF!&amp;"&gt;');"</f>
        <v>#REF!</v>
      </c>
      <c r="B874" s="89"/>
      <c r="C874" s="88" t="e">
        <f>"DECODE(C_T."&amp;#REF!&amp;", 0, NULL, C_T."&amp;#REF!&amp;") AS "&amp;#REF!&amp;","</f>
        <v>#REF!</v>
      </c>
      <c r="D874" s="89"/>
      <c r="F874" s="89"/>
      <c r="G874" s="89"/>
      <c r="H874" s="89"/>
      <c r="I874" s="89"/>
      <c r="J874" s="89"/>
    </row>
    <row r="875" spans="1:10" ht="11.25" customHeight="1">
      <c r="A875" s="88" t="e">
        <f>"HTP.P('&lt;"&amp;#REF!&amp;"&gt;' || "&amp;IF(MID(#REF!,1,6)="L_STUB","NULL","REC."&amp;#REF!)&amp;" || '&lt;/"&amp;#REF!&amp;"&gt;');"</f>
        <v>#REF!</v>
      </c>
      <c r="B875" s="89"/>
      <c r="C875" s="88" t="e">
        <f>"DECODE(C_T."&amp;#REF!&amp;", 0, NULL, C_T."&amp;#REF!&amp;") AS "&amp;#REF!&amp;","</f>
        <v>#REF!</v>
      </c>
      <c r="D875" s="89"/>
      <c r="F875" s="89"/>
      <c r="G875" s="89"/>
      <c r="H875" s="89"/>
      <c r="I875" s="89"/>
      <c r="J875" s="89"/>
    </row>
    <row r="876" spans="1:10" ht="11.25" customHeight="1">
      <c r="A876" s="88" t="e">
        <f>"HTP.P('&lt;"&amp;#REF!&amp;"&gt;' || "&amp;IF(MID(#REF!,1,6)="L_STUB","NULL","REC."&amp;#REF!)&amp;" || '&lt;/"&amp;#REF!&amp;"&gt;');"</f>
        <v>#REF!</v>
      </c>
      <c r="B876" s="89"/>
      <c r="C876" s="88" t="e">
        <f>"DECODE(C_T."&amp;#REF!&amp;", 0, NULL, C_T."&amp;#REF!&amp;") AS "&amp;#REF!&amp;","</f>
        <v>#REF!</v>
      </c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9"/>
      <c r="B879" s="89"/>
      <c r="C879" s="89"/>
      <c r="D879" s="89"/>
      <c r="F879" s="89"/>
      <c r="G879" s="89"/>
      <c r="H879" s="89"/>
      <c r="I879" s="89"/>
      <c r="J879" s="89"/>
    </row>
    <row r="880" spans="1:10" ht="11.25" customHeight="1">
      <c r="A880" s="89"/>
      <c r="B880" s="89"/>
      <c r="C880" s="89"/>
      <c r="D880" s="89"/>
      <c r="F880" s="89"/>
      <c r="G880" s="89"/>
      <c r="H880" s="89"/>
      <c r="I880" s="89"/>
      <c r="J880" s="89"/>
    </row>
    <row r="881" spans="1:10" ht="11.25" customHeight="1">
      <c r="A881" s="89"/>
      <c r="B881" s="89"/>
      <c r="C881" s="89"/>
      <c r="D881" s="89"/>
      <c r="F881" s="89"/>
      <c r="G881" s="89"/>
      <c r="H881" s="89"/>
      <c r="I881" s="89"/>
      <c r="J881" s="89"/>
    </row>
    <row r="882" spans="1:10" ht="11.25" customHeight="1">
      <c r="A882" s="89"/>
      <c r="B882" s="89"/>
      <c r="C882" s="89"/>
      <c r="D882" s="89"/>
      <c r="F882" s="89"/>
      <c r="G882" s="89"/>
      <c r="H882" s="89"/>
      <c r="I882" s="89"/>
      <c r="J882" s="89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89"/>
      <c r="C883" s="88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89"/>
      <c r="C884" s="88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89"/>
      <c r="C885" s="88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89"/>
      <c r="C886" s="88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89"/>
      <c r="C887" s="88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89"/>
      <c r="C888" s="88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89"/>
      <c r="C889" s="88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89"/>
      <c r="C890" s="88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89"/>
      <c r="C891" s="88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89"/>
      <c r="C892" s="88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89"/>
      <c r="C893" s="88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89"/>
      <c r="C894" s="88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89"/>
      <c r="C895" s="88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89"/>
      <c r="C896" s="88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89"/>
      <c r="C897" s="88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89"/>
      <c r="C898" s="88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89"/>
      <c r="C899" s="88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89"/>
      <c r="C900" s="88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89"/>
      <c r="C901" s="88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89"/>
      <c r="C902" s="88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89"/>
      <c r="C903" s="88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89"/>
      <c r="C904" s="88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89"/>
      <c r="C905" s="88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89"/>
      <c r="C906" s="88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89"/>
      <c r="C907" s="88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89"/>
      <c r="C908" s="88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89"/>
      <c r="C909" s="88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89"/>
      <c r="C910" s="88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89"/>
      <c r="C911" s="88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89"/>
      <c r="C912" s="88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89"/>
      <c r="C913" s="88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89"/>
      <c r="C914" s="88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8" t="e">
        <f>"HTP.P('&lt;"&amp;#REF!&amp;"&gt;' || "&amp;IF(MID(#REF!,1,6)="L_STUB","NULL","REC."&amp;#REF!)&amp;" || '&lt;/"&amp;#REF!&amp;"&gt;');"</f>
        <v>#REF!</v>
      </c>
      <c r="B915" s="89"/>
      <c r="C915" s="88" t="e">
        <f>"DECODE(C_T."&amp;#REF!&amp;", 0, NULL, C_T."&amp;#REF!&amp;") AS "&amp;#REF!&amp;","</f>
        <v>#REF!</v>
      </c>
      <c r="D915" s="89"/>
      <c r="F915" s="89"/>
      <c r="G915" s="89"/>
      <c r="H915" s="89"/>
      <c r="I915" s="89"/>
      <c r="J915" s="89"/>
    </row>
    <row r="916" spans="1:10" ht="11.25" customHeight="1">
      <c r="A916" s="88" t="e">
        <f>"HTP.P('&lt;"&amp;#REF!&amp;"&gt;' || "&amp;IF(MID(#REF!,1,6)="L_STUB","NULL","REC."&amp;#REF!)&amp;" || '&lt;/"&amp;#REF!&amp;"&gt;');"</f>
        <v>#REF!</v>
      </c>
      <c r="B916" s="89"/>
      <c r="C916" s="88" t="e">
        <f>"DECODE(C_T."&amp;#REF!&amp;", 0, NULL, C_T."&amp;#REF!&amp;") AS "&amp;#REF!&amp;","</f>
        <v>#REF!</v>
      </c>
      <c r="D916" s="89"/>
      <c r="F916" s="89"/>
      <c r="G916" s="89"/>
      <c r="H916" s="89"/>
      <c r="I916" s="89"/>
      <c r="J916" s="89"/>
    </row>
    <row r="917" spans="1:10" ht="11.25" customHeight="1">
      <c r="A917" s="88" t="e">
        <f>"HTP.P('&lt;"&amp;#REF!&amp;"&gt;' || "&amp;IF(MID(#REF!,1,6)="L_STUB","NULL","REC."&amp;#REF!)&amp;" || '&lt;/"&amp;#REF!&amp;"&gt;');"</f>
        <v>#REF!</v>
      </c>
      <c r="B917" s="89"/>
      <c r="C917" s="88" t="e">
        <f>"DECODE(C_T."&amp;#REF!&amp;", 0, NULL, C_T."&amp;#REF!&amp;") AS "&amp;#REF!&amp;","</f>
        <v>#REF!</v>
      </c>
      <c r="D917" s="89"/>
      <c r="F917" s="89"/>
      <c r="G917" s="89"/>
      <c r="H917" s="89"/>
      <c r="I917" s="89"/>
      <c r="J917" s="89"/>
    </row>
    <row r="918" spans="1:10" ht="11.25" customHeight="1">
      <c r="A918" s="88" t="e">
        <f>"HTP.P('&lt;"&amp;#REF!&amp;"&gt;' || "&amp;IF(MID(#REF!,1,6)="L_STUB","NULL","REC."&amp;#REF!)&amp;" || '&lt;/"&amp;#REF!&amp;"&gt;');"</f>
        <v>#REF!</v>
      </c>
      <c r="B918" s="89"/>
      <c r="C918" s="88" t="e">
        <f>"DECODE(C_T."&amp;#REF!&amp;", 0, NULL, C_T."&amp;#REF!&amp;") AS "&amp;#REF!&amp;","</f>
        <v>#REF!</v>
      </c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9"/>
      <c r="B921" s="89"/>
      <c r="C921" s="89"/>
      <c r="D921" s="89"/>
      <c r="F921" s="89"/>
      <c r="G921" s="89"/>
      <c r="H921" s="89"/>
      <c r="I921" s="89"/>
      <c r="J921" s="89"/>
    </row>
    <row r="922" spans="1:10" ht="11.25" customHeight="1">
      <c r="A922" s="89"/>
      <c r="B922" s="89"/>
      <c r="C922" s="89"/>
      <c r="D922" s="89"/>
      <c r="F922" s="89"/>
      <c r="G922" s="89"/>
      <c r="H922" s="89"/>
      <c r="I922" s="89"/>
      <c r="J922" s="89"/>
    </row>
    <row r="923" spans="1:10" ht="11.25" customHeight="1">
      <c r="A923" s="89"/>
      <c r="B923" s="89"/>
      <c r="C923" s="89"/>
      <c r="D923" s="89"/>
      <c r="F923" s="89"/>
      <c r="G923" s="89"/>
      <c r="H923" s="89"/>
      <c r="I923" s="89"/>
      <c r="J923" s="89"/>
    </row>
    <row r="924" spans="1:10" ht="11.25" customHeight="1">
      <c r="A924" s="89"/>
      <c r="B924" s="89"/>
      <c r="C924" s="89"/>
      <c r="D924" s="89"/>
      <c r="F924" s="89"/>
      <c r="G924" s="89"/>
      <c r="H924" s="89"/>
      <c r="I924" s="89"/>
      <c r="J924" s="89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89"/>
      <c r="C925" s="88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89"/>
      <c r="C926" s="88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89"/>
      <c r="C927" s="88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89"/>
      <c r="C928" s="88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89"/>
      <c r="C929" s="88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89"/>
      <c r="C930" s="88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89"/>
      <c r="C931" s="88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89"/>
      <c r="C932" s="88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89"/>
      <c r="C933" s="88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89"/>
      <c r="C934" s="88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89"/>
      <c r="C935" s="88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89"/>
      <c r="C936" s="88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89"/>
      <c r="C937" s="88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89"/>
      <c r="C938" s="88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89"/>
      <c r="C939" s="88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89"/>
      <c r="C940" s="88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89"/>
      <c r="C941" s="88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89"/>
      <c r="C942" s="88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89"/>
      <c r="C943" s="88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89"/>
      <c r="C944" s="88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89"/>
      <c r="C945" s="88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89"/>
      <c r="C946" s="88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89"/>
      <c r="C947" s="88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89"/>
      <c r="C948" s="88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89"/>
      <c r="C949" s="88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89"/>
      <c r="C950" s="88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89"/>
      <c r="C951" s="88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89"/>
      <c r="C952" s="88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89"/>
      <c r="C953" s="88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89"/>
      <c r="C954" s="88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89"/>
      <c r="C955" s="88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89"/>
      <c r="C956" s="88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8" t="e">
        <f>"HTP.P('&lt;"&amp;#REF!&amp;"&gt;' || "&amp;IF(MID(#REF!,1,6)="L_STUB","NULL","REC."&amp;#REF!)&amp;" || '&lt;/"&amp;#REF!&amp;"&gt;');"</f>
        <v>#REF!</v>
      </c>
      <c r="B957" s="89"/>
      <c r="C957" s="88" t="e">
        <f>"DECODE(C_T."&amp;#REF!&amp;", 0, NULL, C_T."&amp;#REF!&amp;") AS "&amp;#REF!&amp;","</f>
        <v>#REF!</v>
      </c>
      <c r="D957" s="89"/>
      <c r="F957" s="89"/>
      <c r="G957" s="89"/>
      <c r="H957" s="89"/>
      <c r="I957" s="89"/>
      <c r="J957" s="89"/>
    </row>
    <row r="958" spans="1:10" ht="11.25" customHeight="1">
      <c r="A958" s="88" t="e">
        <f>"HTP.P('&lt;"&amp;#REF!&amp;"&gt;' || "&amp;IF(MID(#REF!,1,6)="L_STUB","NULL","REC."&amp;#REF!)&amp;" || '&lt;/"&amp;#REF!&amp;"&gt;');"</f>
        <v>#REF!</v>
      </c>
      <c r="B958" s="89"/>
      <c r="C958" s="88" t="e">
        <f>"DECODE(C_T."&amp;#REF!&amp;", 0, NULL, C_T."&amp;#REF!&amp;") AS "&amp;#REF!&amp;","</f>
        <v>#REF!</v>
      </c>
      <c r="D958" s="89"/>
      <c r="F958" s="89"/>
      <c r="G958" s="89"/>
      <c r="H958" s="89"/>
      <c r="I958" s="89"/>
      <c r="J958" s="89"/>
    </row>
    <row r="959" spans="1:10" ht="11.25" customHeight="1">
      <c r="A959" s="88" t="e">
        <f>"HTP.P('&lt;"&amp;#REF!&amp;"&gt;' || "&amp;IF(MID(#REF!,1,6)="L_STUB","NULL","REC."&amp;#REF!)&amp;" || '&lt;/"&amp;#REF!&amp;"&gt;');"</f>
        <v>#REF!</v>
      </c>
      <c r="B959" s="89"/>
      <c r="C959" s="88" t="e">
        <f>"DECODE(C_T."&amp;#REF!&amp;", 0, NULL, C_T."&amp;#REF!&amp;") AS "&amp;#REF!&amp;","</f>
        <v>#REF!</v>
      </c>
      <c r="D959" s="89"/>
      <c r="F959" s="89"/>
      <c r="G959" s="89"/>
      <c r="H959" s="89"/>
      <c r="I959" s="89"/>
      <c r="J959" s="89"/>
    </row>
    <row r="960" spans="1:10" ht="11.25" customHeight="1">
      <c r="A960" s="88" t="e">
        <f>"HTP.P('&lt;"&amp;#REF!&amp;"&gt;' || "&amp;IF(MID(#REF!,1,6)="L_STUB","NULL","REC."&amp;#REF!)&amp;" || '&lt;/"&amp;#REF!&amp;"&gt;');"</f>
        <v>#REF!</v>
      </c>
      <c r="B960" s="89"/>
      <c r="C960" s="88" t="e">
        <f>"DECODE(C_T."&amp;#REF!&amp;", 0, NULL, C_T."&amp;#REF!&amp;") AS "&amp;#REF!&amp;","</f>
        <v>#REF!</v>
      </c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9"/>
      <c r="B963" s="89"/>
      <c r="C963" s="89"/>
      <c r="D963" s="89"/>
      <c r="F963" s="89"/>
      <c r="G963" s="89"/>
      <c r="H963" s="89"/>
      <c r="I963" s="89"/>
      <c r="J963" s="89"/>
    </row>
    <row r="964" spans="1:10" ht="11.25" customHeight="1">
      <c r="A964" s="89"/>
      <c r="B964" s="89"/>
      <c r="C964" s="89"/>
      <c r="D964" s="89"/>
      <c r="F964" s="89"/>
      <c r="G964" s="89"/>
      <c r="H964" s="89"/>
      <c r="I964" s="89"/>
      <c r="J964" s="89"/>
    </row>
    <row r="965" spans="1:10" ht="11.25" customHeight="1">
      <c r="A965" s="89"/>
      <c r="B965" s="89"/>
      <c r="C965" s="89"/>
      <c r="D965" s="89"/>
      <c r="F965" s="89"/>
      <c r="G965" s="89"/>
      <c r="H965" s="89"/>
      <c r="I965" s="89"/>
      <c r="J965" s="89"/>
    </row>
    <row r="966" spans="1:10" ht="11.25" customHeight="1">
      <c r="A966" s="89"/>
      <c r="B966" s="89"/>
      <c r="C966" s="89"/>
      <c r="D966" s="89"/>
      <c r="F966" s="89"/>
      <c r="G966" s="89"/>
      <c r="H966" s="89"/>
      <c r="I966" s="89"/>
      <c r="J966" s="89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89"/>
      <c r="C967" s="88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89"/>
      <c r="C968" s="88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89"/>
      <c r="C969" s="88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89"/>
      <c r="C970" s="88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89"/>
      <c r="C971" s="88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89"/>
      <c r="C972" s="88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89"/>
      <c r="C973" s="88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89"/>
      <c r="C974" s="88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89"/>
      <c r="C975" s="88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89"/>
      <c r="C976" s="88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89"/>
      <c r="C977" s="88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89"/>
      <c r="C978" s="88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89"/>
      <c r="C979" s="88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89"/>
      <c r="C980" s="88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89"/>
      <c r="C981" s="88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89"/>
      <c r="C982" s="88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89"/>
      <c r="C983" s="88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89"/>
      <c r="C984" s="88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89"/>
      <c r="C985" s="88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89"/>
      <c r="C986" s="88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89"/>
      <c r="C987" s="88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89"/>
      <c r="C988" s="88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8" t="e">
        <f>"HTP.P('&lt;"&amp;#REF!&amp;"&gt;' || "&amp;IF(MID(#REF!,1,6)="L_STUB","NULL","REC."&amp;#REF!)&amp;" || '&lt;/"&amp;#REF!&amp;"&gt;');"</f>
        <v>#REF!</v>
      </c>
      <c r="B989" s="89"/>
      <c r="C989" s="88" t="e">
        <f>"DECODE(C_T."&amp;#REF!&amp;", 0, NULL, C_T."&amp;#REF!&amp;") AS "&amp;#REF!&amp;","</f>
        <v>#REF!</v>
      </c>
      <c r="D989" s="89"/>
      <c r="F989" s="89"/>
      <c r="G989" s="89"/>
      <c r="H989" s="89"/>
      <c r="I989" s="89"/>
      <c r="J989" s="89"/>
    </row>
    <row r="990" spans="1:10" ht="11.25" customHeight="1">
      <c r="A990" s="88" t="e">
        <f>"HTP.P('&lt;"&amp;#REF!&amp;"&gt;' || "&amp;IF(MID(#REF!,1,6)="L_STUB","NULL","REC."&amp;#REF!)&amp;" || '&lt;/"&amp;#REF!&amp;"&gt;');"</f>
        <v>#REF!</v>
      </c>
      <c r="B990" s="89"/>
      <c r="C990" s="88" t="e">
        <f>"DECODE(C_T."&amp;#REF!&amp;", 0, NULL, C_T."&amp;#REF!&amp;") AS "&amp;#REF!&amp;","</f>
        <v>#REF!</v>
      </c>
      <c r="D990" s="89"/>
      <c r="F990" s="89"/>
      <c r="G990" s="89"/>
      <c r="H990" s="89"/>
      <c r="I990" s="89"/>
      <c r="J990" s="89"/>
    </row>
    <row r="991" spans="1:10" ht="11.25" customHeight="1">
      <c r="A991" s="88" t="e">
        <f>"HTP.P('&lt;"&amp;#REF!&amp;"&gt;' || "&amp;IF(MID(#REF!,1,6)="L_STUB","NULL","REC."&amp;#REF!)&amp;" || '&lt;/"&amp;#REF!&amp;"&gt;');"</f>
        <v>#REF!</v>
      </c>
      <c r="B991" s="89"/>
      <c r="C991" s="88" t="e">
        <f>"DECODE(C_T."&amp;#REF!&amp;", 0, NULL, C_T."&amp;#REF!&amp;") AS "&amp;#REF!&amp;","</f>
        <v>#REF!</v>
      </c>
      <c r="D991" s="89"/>
      <c r="F991" s="89"/>
      <c r="G991" s="89"/>
      <c r="H991" s="89"/>
      <c r="I991" s="89"/>
      <c r="J991" s="89"/>
    </row>
    <row r="992" spans="1:10" ht="11.25" customHeight="1">
      <c r="A992" s="88" t="e">
        <f>"HTP.P('&lt;"&amp;#REF!&amp;"&gt;' || "&amp;IF(MID(#REF!,1,6)="L_STUB","NULL","REC."&amp;#REF!)&amp;" || '&lt;/"&amp;#REF!&amp;"&gt;');"</f>
        <v>#REF!</v>
      </c>
      <c r="B992" s="89"/>
      <c r="C992" s="88" t="e">
        <f>"DECODE(C_T."&amp;#REF!&amp;", 0, NULL, C_T."&amp;#REF!&amp;") AS "&amp;#REF!&amp;","</f>
        <v>#REF!</v>
      </c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1:7" ht="10.5" customHeight="1">
      <c r="A1076" s="89"/>
      <c r="B1076" s="89"/>
      <c r="C1076" s="89"/>
      <c r="F1076" s="89"/>
      <c r="G1076" s="89"/>
    </row>
    <row r="1077" spans="1:7" ht="10.5" customHeight="1">
      <c r="A1077" s="89"/>
      <c r="B1077" s="89"/>
      <c r="C1077" s="89"/>
      <c r="G1077" s="89"/>
    </row>
    <row r="1078" spans="1:7" ht="10.5" customHeight="1">
      <c r="A1078" s="89"/>
      <c r="B1078" s="89"/>
      <c r="C1078" s="89"/>
      <c r="G1078" s="89"/>
    </row>
    <row r="1079" spans="1:7" ht="10.5" customHeight="1">
      <c r="A1079" s="89"/>
      <c r="B1079" s="89"/>
      <c r="C1079" s="89"/>
      <c r="G1079" s="8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  <col min="2" max="2" width="34.140625" style="169" customWidth="1"/>
    <col min="3" max="3" width="35.7109375" style="169" customWidth="1"/>
  </cols>
  <sheetData>
    <row r="1" spans="2:3" ht="11.25" customHeight="1">
      <c r="B1" s="166" t="s">
        <v>464</v>
      </c>
      <c r="C1" s="166" t="s">
        <v>465</v>
      </c>
    </row>
    <row r="2" spans="2:5" ht="11.25" customHeight="1">
      <c r="B2" s="51" t="s">
        <v>466</v>
      </c>
      <c r="C2" s="51" t="s">
        <v>467</v>
      </c>
      <c r="D2" s="1" t="s">
        <v>468</v>
      </c>
      <c r="E2" s="1" t="s">
        <v>469</v>
      </c>
    </row>
    <row r="3" spans="2:5" ht="10.5" customHeight="1">
      <c r="B3" s="2" t="s">
        <v>470</v>
      </c>
      <c r="C3" s="2" t="s">
        <v>471</v>
      </c>
      <c r="D3" s="1">
        <v>2024</v>
      </c>
      <c r="E3" s="1" t="s">
        <v>472</v>
      </c>
    </row>
    <row r="4" spans="2:5" ht="10.5" customHeight="1">
      <c r="B4" s="2" t="s">
        <v>473</v>
      </c>
      <c r="C4" s="2" t="s">
        <v>474</v>
      </c>
      <c r="D4">
        <v>2024</v>
      </c>
      <c r="E4" t="s">
        <v>472</v>
      </c>
    </row>
    <row r="5" spans="2:5" ht="10.5" customHeight="1">
      <c r="B5" s="2" t="s">
        <v>475</v>
      </c>
      <c r="C5" s="2" t="s">
        <v>476</v>
      </c>
      <c r="D5">
        <v>2024</v>
      </c>
      <c r="E5" t="s">
        <v>472</v>
      </c>
    </row>
    <row r="6" spans="2:5" ht="10.5" customHeight="1">
      <c r="B6" s="2" t="s">
        <v>477</v>
      </c>
      <c r="C6" s="2" t="s">
        <v>478</v>
      </c>
      <c r="D6">
        <v>2024</v>
      </c>
      <c r="E6" t="s">
        <v>472</v>
      </c>
    </row>
    <row r="7" spans="2:5" ht="10.5" customHeight="1">
      <c r="B7" s="2" t="s">
        <v>479</v>
      </c>
      <c r="C7" s="2" t="s">
        <v>480</v>
      </c>
      <c r="D7">
        <v>2024</v>
      </c>
      <c r="E7" t="s">
        <v>472</v>
      </c>
    </row>
    <row r="8" spans="2:5" ht="10.5" customHeight="1">
      <c r="B8" s="2" t="s">
        <v>481</v>
      </c>
      <c r="C8" s="2" t="s">
        <v>482</v>
      </c>
      <c r="D8">
        <v>2024</v>
      </c>
      <c r="E8" t="s">
        <v>472</v>
      </c>
    </row>
    <row r="9" spans="2:5" ht="10.5" customHeight="1">
      <c r="B9" s="2" t="s">
        <v>483</v>
      </c>
      <c r="C9" s="2" t="s">
        <v>484</v>
      </c>
      <c r="D9">
        <v>2024</v>
      </c>
      <c r="E9" t="s">
        <v>472</v>
      </c>
    </row>
    <row r="10" spans="2:5" ht="10.5" customHeight="1">
      <c r="B10" s="2" t="s">
        <v>485</v>
      </c>
      <c r="C10" s="2" t="s">
        <v>486</v>
      </c>
      <c r="D10">
        <v>2024</v>
      </c>
      <c r="E10" t="s">
        <v>472</v>
      </c>
    </row>
    <row r="11" spans="2:5" ht="10.5" customHeight="1">
      <c r="B11" s="2" t="s">
        <v>487</v>
      </c>
      <c r="C11" s="2" t="s">
        <v>488</v>
      </c>
      <c r="D11">
        <v>2024</v>
      </c>
      <c r="E11" t="s">
        <v>472</v>
      </c>
    </row>
    <row r="12" spans="2:5" ht="10.5" customHeight="1">
      <c r="B12" s="2" t="s">
        <v>489</v>
      </c>
      <c r="C12" s="2" t="s">
        <v>490</v>
      </c>
      <c r="D12">
        <v>2024</v>
      </c>
      <c r="E12" t="s">
        <v>472</v>
      </c>
    </row>
    <row r="13" spans="2:5" ht="10.5" customHeight="1">
      <c r="B13" s="2" t="s">
        <v>491</v>
      </c>
      <c r="C13" s="2" t="s">
        <v>492</v>
      </c>
      <c r="D13">
        <v>2024</v>
      </c>
      <c r="E13" t="s">
        <v>472</v>
      </c>
    </row>
    <row r="14" spans="2:5" ht="10.5" customHeight="1">
      <c r="B14" s="2" t="s">
        <v>493</v>
      </c>
      <c r="C14" s="2" t="s">
        <v>494</v>
      </c>
      <c r="D14">
        <v>2024</v>
      </c>
      <c r="E14" t="s">
        <v>472</v>
      </c>
    </row>
    <row r="15" spans="2:5" ht="10.5" customHeight="1">
      <c r="B15" s="2" t="s">
        <v>495</v>
      </c>
      <c r="C15" s="2" t="s">
        <v>496</v>
      </c>
      <c r="D15">
        <v>2024</v>
      </c>
      <c r="E15" t="s">
        <v>472</v>
      </c>
    </row>
    <row r="16" spans="2:5" ht="10.5" customHeight="1">
      <c r="B16" s="166" t="s">
        <v>497</v>
      </c>
      <c r="C16" s="166" t="s">
        <v>498</v>
      </c>
      <c r="D16">
        <v>2024</v>
      </c>
      <c r="E16" t="s">
        <v>472</v>
      </c>
    </row>
    <row r="17" spans="2:5" ht="10.5" customHeight="1">
      <c r="B17" s="166" t="s">
        <v>499</v>
      </c>
      <c r="C17" s="166" t="s">
        <v>500</v>
      </c>
      <c r="D17">
        <v>2024</v>
      </c>
      <c r="E17" t="s">
        <v>472</v>
      </c>
    </row>
    <row r="18" spans="2:5" ht="10.5" customHeight="1">
      <c r="B18" s="166" t="s">
        <v>501</v>
      </c>
      <c r="C18" s="166" t="s">
        <v>502</v>
      </c>
      <c r="D18">
        <v>2024</v>
      </c>
      <c r="E18" t="s">
        <v>472</v>
      </c>
    </row>
    <row r="19" spans="2:5" ht="10.5" customHeight="1">
      <c r="B19" s="166" t="s">
        <v>503</v>
      </c>
      <c r="C19" s="166" t="s">
        <v>504</v>
      </c>
      <c r="D19">
        <v>2024</v>
      </c>
      <c r="E19" t="s">
        <v>472</v>
      </c>
    </row>
    <row r="20" spans="2:5" ht="10.5" customHeight="1">
      <c r="B20" s="166" t="s">
        <v>505</v>
      </c>
      <c r="C20" s="166" t="s">
        <v>506</v>
      </c>
      <c r="D20">
        <v>2024</v>
      </c>
      <c r="E20" t="s">
        <v>472</v>
      </c>
    </row>
    <row r="21" spans="2:5" ht="10.5" customHeight="1">
      <c r="B21" s="166" t="s">
        <v>505</v>
      </c>
      <c r="C21" s="166" t="s">
        <v>507</v>
      </c>
      <c r="D21">
        <v>2024</v>
      </c>
      <c r="E21" t="s">
        <v>472</v>
      </c>
    </row>
    <row r="22" spans="2:5" ht="10.5" customHeight="1">
      <c r="B22" s="166" t="s">
        <v>505</v>
      </c>
      <c r="C22" s="166" t="s">
        <v>508</v>
      </c>
      <c r="D22">
        <v>2024</v>
      </c>
      <c r="E22" t="s">
        <v>472</v>
      </c>
    </row>
    <row r="23" spans="2:5" ht="10.5" customHeight="1">
      <c r="B23" s="166" t="s">
        <v>505</v>
      </c>
      <c r="C23" s="166" t="s">
        <v>509</v>
      </c>
      <c r="D23">
        <v>2024</v>
      </c>
      <c r="E23" t="s">
        <v>472</v>
      </c>
    </row>
    <row r="24" spans="2:5" ht="10.5" customHeight="1">
      <c r="B24" s="166" t="s">
        <v>505</v>
      </c>
      <c r="C24" s="166" t="s">
        <v>510</v>
      </c>
      <c r="D24">
        <v>2024</v>
      </c>
      <c r="E24" t="s">
        <v>472</v>
      </c>
    </row>
    <row r="25" spans="2:5" ht="10.5" customHeight="1">
      <c r="B25" s="166" t="s">
        <v>505</v>
      </c>
      <c r="C25" s="166" t="s">
        <v>511</v>
      </c>
      <c r="D25">
        <v>2024</v>
      </c>
      <c r="E25" t="s">
        <v>472</v>
      </c>
    </row>
    <row r="26" spans="2:5" ht="10.5" customHeight="1">
      <c r="B26" s="166" t="s">
        <v>505</v>
      </c>
      <c r="C26" s="166" t="s">
        <v>512</v>
      </c>
      <c r="D26">
        <v>2024</v>
      </c>
      <c r="E26" t="s">
        <v>472</v>
      </c>
    </row>
    <row r="27" spans="2:5" ht="10.5" customHeight="1">
      <c r="B27" s="166" t="s">
        <v>505</v>
      </c>
      <c r="C27" s="166" t="s">
        <v>513</v>
      </c>
      <c r="D27">
        <v>2024</v>
      </c>
      <c r="E27" t="s">
        <v>472</v>
      </c>
    </row>
    <row r="28" spans="2:5" ht="10.5" customHeight="1">
      <c r="B28" s="166" t="s">
        <v>505</v>
      </c>
      <c r="C28" s="166" t="s">
        <v>53</v>
      </c>
      <c r="D28">
        <v>2024</v>
      </c>
      <c r="E28" t="s">
        <v>472</v>
      </c>
    </row>
    <row r="29" spans="2:5" ht="10.5" customHeight="1">
      <c r="B29" s="166" t="s">
        <v>505</v>
      </c>
      <c r="C29" s="166" t="s">
        <v>514</v>
      </c>
      <c r="D29">
        <v>2024</v>
      </c>
      <c r="E29" t="s">
        <v>472</v>
      </c>
    </row>
    <row r="30" spans="2:5" ht="10.5" customHeight="1">
      <c r="B30" s="166" t="s">
        <v>505</v>
      </c>
      <c r="C30" s="166" t="s">
        <v>515</v>
      </c>
      <c r="D30">
        <v>2024</v>
      </c>
      <c r="E30" t="s">
        <v>472</v>
      </c>
    </row>
    <row r="31" spans="2:5" ht="10.5" customHeight="1">
      <c r="B31" s="166" t="s">
        <v>505</v>
      </c>
      <c r="C31" s="166" t="s">
        <v>516</v>
      </c>
      <c r="D31">
        <v>2024</v>
      </c>
      <c r="E31" t="s">
        <v>472</v>
      </c>
    </row>
    <row r="32" spans="2:5" ht="10.5" customHeight="1">
      <c r="B32" s="166" t="s">
        <v>505</v>
      </c>
      <c r="C32" s="166" t="s">
        <v>517</v>
      </c>
      <c r="D32">
        <v>2024</v>
      </c>
      <c r="E32" t="s">
        <v>472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9" customWidth="1"/>
    <col min="2" max="2" width="140.7109375" style="169" customWidth="1"/>
  </cols>
  <sheetData>
    <row r="5" ht="42" customHeight="1">
      <c r="B5" s="150" t="s">
        <v>518</v>
      </c>
    </row>
    <row r="10" ht="21" customHeight="1">
      <c r="B10" s="148" t="s">
        <v>519</v>
      </c>
    </row>
    <row r="11" ht="52.5" customHeight="1">
      <c r="B11" s="148" t="s">
        <v>520</v>
      </c>
    </row>
    <row r="12" ht="21" customHeight="1">
      <c r="B12" s="148" t="s">
        <v>521</v>
      </c>
    </row>
    <row r="13" ht="42" customHeight="1">
      <c r="B13" s="148" t="s">
        <v>522</v>
      </c>
    </row>
    <row r="14" ht="42" customHeight="1">
      <c r="B14" s="148" t="s">
        <v>522</v>
      </c>
    </row>
    <row r="15" ht="21" customHeight="1">
      <c r="B15" s="148" t="s">
        <v>523</v>
      </c>
    </row>
    <row r="16" ht="10.5" customHeight="1">
      <c r="B16" s="149"/>
    </row>
    <row r="17" ht="10.5" customHeight="1">
      <c r="B17" s="149"/>
    </row>
    <row r="18" ht="10.5" customHeight="1">
      <c r="B18" s="149"/>
    </row>
    <row r="19" ht="10.5" customHeight="1">
      <c r="B19" s="149"/>
    </row>
    <row r="20" ht="21" customHeight="1">
      <c r="B20" s="148" t="s">
        <v>524</v>
      </c>
    </row>
    <row r="21" ht="10.5" customHeight="1">
      <c r="B21" s="148" t="s">
        <v>525</v>
      </c>
    </row>
    <row r="22" ht="31.5" customHeight="1">
      <c r="B22" s="148" t="s">
        <v>526</v>
      </c>
    </row>
    <row r="23" ht="10.5" customHeight="1">
      <c r="B23" s="148" t="s">
        <v>527</v>
      </c>
    </row>
    <row r="24" ht="10.5" customHeight="1">
      <c r="B24" s="148" t="s">
        <v>528</v>
      </c>
    </row>
    <row r="25" ht="21" customHeight="1">
      <c r="B25" s="148" t="s">
        <v>529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9" customWidth="1"/>
  </cols>
  <sheetData>
    <row r="1" spans="1:2" ht="10.5" customHeight="1">
      <c r="A1" s="166" t="s">
        <v>530</v>
      </c>
      <c r="B1" s="1" t="s">
        <v>531</v>
      </c>
    </row>
    <row r="2" spans="1:2" ht="10.5" customHeight="1">
      <c r="A2" s="166" t="s">
        <v>532</v>
      </c>
      <c r="B2" t="s">
        <v>252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2024-03-03T23:24:39Z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